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10635" activeTab="2"/>
  </bookViews>
  <sheets>
    <sheet name="OPĆI DIO" sheetId="5" r:id="rId1"/>
    <sheet name="PRIHODI" sheetId="1" r:id="rId2"/>
    <sheet name="RASHODI" sheetId="2" r:id="rId3"/>
    <sheet name="Izvještaj o kompatibilnosti" sheetId="4" r:id="rId4"/>
  </sheets>
  <calcPr calcId="145621"/>
</workbook>
</file>

<file path=xl/calcChain.xml><?xml version="1.0" encoding="utf-8"?>
<calcChain xmlns="http://schemas.openxmlformats.org/spreadsheetml/2006/main">
  <c r="E101" i="2" l="1"/>
  <c r="E81" i="2"/>
  <c r="E74" i="2"/>
  <c r="E73" i="2" s="1"/>
  <c r="E58" i="2" s="1"/>
  <c r="G73" i="2"/>
  <c r="F73" i="2"/>
  <c r="F58" i="2" s="1"/>
  <c r="F156" i="2" s="1"/>
  <c r="E66" i="2"/>
  <c r="G58" i="2"/>
  <c r="E52" i="2"/>
  <c r="E46" i="2"/>
  <c r="E42" i="2"/>
  <c r="G27" i="2"/>
  <c r="F27" i="2"/>
  <c r="E27" i="2"/>
  <c r="E18" i="2"/>
  <c r="G15" i="2"/>
  <c r="F15" i="2"/>
  <c r="E15" i="2"/>
  <c r="C31" i="1"/>
  <c r="C15" i="1"/>
  <c r="C14" i="1" s="1"/>
  <c r="E14" i="1"/>
  <c r="D14" i="1"/>
  <c r="G156" i="2" l="1"/>
  <c r="E41" i="2"/>
  <c r="E156" i="2"/>
  <c r="C42" i="1"/>
  <c r="C46" i="1" s="1"/>
</calcChain>
</file>

<file path=xl/sharedStrings.xml><?xml version="1.0" encoding="utf-8"?>
<sst xmlns="http://schemas.openxmlformats.org/spreadsheetml/2006/main" count="307" uniqueCount="184">
  <si>
    <t xml:space="preserve">RAČUN </t>
  </si>
  <si>
    <t>VRSTA PRIHODA</t>
  </si>
  <si>
    <t>PRIHODI POSLOVANJA</t>
  </si>
  <si>
    <t>PRIHODI OD PRODAJE PROIZVODA I ROBE TE PRUŽENIH USLUGA I DONACIJA</t>
  </si>
  <si>
    <t>ŠIFRA</t>
  </si>
  <si>
    <t>OPIS RASHODA</t>
  </si>
  <si>
    <t>PROGRAM</t>
  </si>
  <si>
    <t>AKTIVNOST</t>
  </si>
  <si>
    <t>RASHODI POSLOVANJA</t>
  </si>
  <si>
    <t>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</si>
  <si>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</si>
  <si>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</si>
  <si>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</si>
  <si>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</si>
  <si>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</si>
  <si>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RASHODI ZA USLUGE</t>
  </si>
  <si>
    <t>OSTALI RASHODI ZA ZAPOSLENE</t>
  </si>
  <si>
    <t>NAKNADE TROŠKOVA ZAPOSLENIMA - PRIJEVOZ</t>
  </si>
  <si>
    <t>USLUGE BANAKA</t>
  </si>
  <si>
    <t>FINANCIJSKI RASHODI</t>
  </si>
  <si>
    <t>RAČUN</t>
  </si>
  <si>
    <t xml:space="preserve">U K U P N O -  R A S H O D I </t>
  </si>
  <si>
    <t>Izvještaj o kompatibilnosti za finPLAN 2012 (Automatski spremljeno).xls</t>
  </si>
  <si>
    <t>Izveden dana 13.12.2012 13:01</t>
  </si>
  <si>
    <t>Sljedeće značajke u ovoj radnoj knjizi nisu podržane u ranijim verzijama programa Excel. Prilikom spremanja radne knjige u ranijem formatu datoteke, te se značajke mogu izgubiti ili se njihov opseg može smanjiti.</t>
  </si>
  <si>
    <t>Manji gubitak kvalitete</t>
  </si>
  <si>
    <t># pojavljivanja</t>
  </si>
  <si>
    <t>Neke ćelije ili stilovi ove radne knjige sadrže oblikovanje koje odabrani format datoteke ne podržava. Ta oblikovanja će se pretvoriti u najbliža dostupna oblikovanja.</t>
  </si>
  <si>
    <t>rashodi poslovanja</t>
  </si>
  <si>
    <t>materijalni rashodi</t>
  </si>
  <si>
    <t>rashodi za materijal i energiju</t>
  </si>
  <si>
    <t>rashodi za nabavu nefinancijske imovine</t>
  </si>
  <si>
    <t>ŠKOLSKA KUHINJA</t>
  </si>
  <si>
    <t>OSNOVNA ŠKOLA DR MATE DEMARINA</t>
  </si>
  <si>
    <t>MUNIDA 3</t>
  </si>
  <si>
    <t>52203 MEDULIN</t>
  </si>
  <si>
    <t>PRIHODI  PO POSEBNIM PROPISIMA</t>
  </si>
  <si>
    <t>prihodi od pruženih usluga</t>
  </si>
  <si>
    <t>PRIHODI OD POSLOVANJA</t>
  </si>
  <si>
    <t>ORGANIZACIJSKA KLASIFIKACIJA 11068</t>
  </si>
  <si>
    <t>LOKALNA KLASIFIKACIJA  18</t>
  </si>
  <si>
    <t>FUNKCIJSKA KLASIFIKACIJA 0912</t>
  </si>
  <si>
    <t>ŠIFRA OPĆINE   263</t>
  </si>
  <si>
    <t>rashodi za usluge</t>
  </si>
  <si>
    <t>UKUPNO:</t>
  </si>
  <si>
    <t>A210101</t>
  </si>
  <si>
    <t>materijalni rashodi oš po kriterijima</t>
  </si>
  <si>
    <t>A210102</t>
  </si>
  <si>
    <t>Materijalni rashodi po stvarnom trošku</t>
  </si>
  <si>
    <t>prijevoz učenika</t>
  </si>
  <si>
    <t>REDOVNA DJELATNOST OŠ MINIMALNI STANDARDI</t>
  </si>
  <si>
    <t>A210103</t>
  </si>
  <si>
    <t>energija</t>
  </si>
  <si>
    <t>kom.usluge</t>
  </si>
  <si>
    <t>RED.DJEL.OŠ-IZNAD STANDARDA</t>
  </si>
  <si>
    <t>A210201</t>
  </si>
  <si>
    <t>Mater.rashodi OŠ po stvar.trošku iznad standarda</t>
  </si>
  <si>
    <t>Vlastiti prihodi OŠ</t>
  </si>
  <si>
    <t>ostali nesp.ras.poslo</t>
  </si>
  <si>
    <t>OBRAZOVANJE IZNAD STANDARDA</t>
  </si>
  <si>
    <t>A230106</t>
  </si>
  <si>
    <t>A230107</t>
  </si>
  <si>
    <t>PRODUŽENI BORAVAK</t>
  </si>
  <si>
    <t>rashodi za zaposlene</t>
  </si>
  <si>
    <t>plaće bruto</t>
  </si>
  <si>
    <t>ostali rashodi za zaposlene</t>
  </si>
  <si>
    <t>doprinosi na plaće</t>
  </si>
  <si>
    <t>naknade troškova zaposlenima</t>
  </si>
  <si>
    <t>A230115</t>
  </si>
  <si>
    <t>OSTALI PROGRAMI</t>
  </si>
  <si>
    <t>A230116</t>
  </si>
  <si>
    <t>A230130</t>
  </si>
  <si>
    <t>Izborni i dodatni programi</t>
  </si>
  <si>
    <t>A230162</t>
  </si>
  <si>
    <t>naknada za ŽSV,žup.aktivi učitelja</t>
  </si>
  <si>
    <t>naknada troškova zaposlenima</t>
  </si>
  <si>
    <t>školski namještaj i oprema</t>
  </si>
  <si>
    <t>rashodi za nabavu proizvedene dugotrajne imovine</t>
  </si>
  <si>
    <t>K240501</t>
  </si>
  <si>
    <t>K240502</t>
  </si>
  <si>
    <t>opremanje knjižnice</t>
  </si>
  <si>
    <t>knjige</t>
  </si>
  <si>
    <t>A230104</t>
  </si>
  <si>
    <t>pomoći proračunskim korisnicima iz proračuna koji im nije nadležan</t>
  </si>
  <si>
    <t>prihodi od financijske imovine</t>
  </si>
  <si>
    <t>Prihodi iz nadležnog proračuna za financiranje redovne djelatnosti pror.korisnika</t>
  </si>
  <si>
    <t>Prihodi za posebne namjene za osnovne škole</t>
  </si>
  <si>
    <t>donacije za osnovne škole</t>
  </si>
  <si>
    <t>agencija za odgoj i obrazovanje za proračunske korisnike</t>
  </si>
  <si>
    <t>vlastiti izvori</t>
  </si>
  <si>
    <t>A230184</t>
  </si>
  <si>
    <t>AKTIVNOST zavičajna nastava</t>
  </si>
  <si>
    <t>tekuće pomoći iz dr.proračuna temeljem prijenosa EU sredstava</t>
  </si>
  <si>
    <t>donacije od pravnih i fizičkih osoba</t>
  </si>
  <si>
    <t>nakn.građanima-prijevoz učenika</t>
  </si>
  <si>
    <t>int.usluge -ugovor o djelu</t>
  </si>
  <si>
    <t>ostali nesp.rashodi poslovanja</t>
  </si>
  <si>
    <t>Općina Medulin za proračunske korisnike</t>
  </si>
  <si>
    <t>doprinosi na plaću</t>
  </si>
  <si>
    <t>naknade za prijevoz s posla i na posao</t>
  </si>
  <si>
    <t>ostali nespomenuti rashodi poslovanja</t>
  </si>
  <si>
    <t>A230199</t>
  </si>
  <si>
    <t>Projekt "Školska Shema"</t>
  </si>
  <si>
    <t>rashodi za nabavu nef.imov.</t>
  </si>
  <si>
    <t>OSTALI NESPOMENUTI RASHODI POSLOVANJA-INVALIDI</t>
  </si>
  <si>
    <t>PROJEKT</t>
  </si>
  <si>
    <t>T905901</t>
  </si>
  <si>
    <t>STRUKTURNI FONDOVI EU</t>
  </si>
  <si>
    <t>plać bruto</t>
  </si>
  <si>
    <t>DECENTRALIZIRANA SREDSTVA ZA OŠ-ŽUPANIJA</t>
  </si>
  <si>
    <t>PLAĆE BRUTO</t>
  </si>
  <si>
    <t>ostali nespom.rashodi poslovanja</t>
  </si>
  <si>
    <t>Ministarstvo poljoprivrede za prorač.korisnike</t>
  </si>
  <si>
    <t>nenamj.prihodi i primici-ŽUPANIJA</t>
  </si>
  <si>
    <t>rashodi za nabavu nef.imovine</t>
  </si>
  <si>
    <t>izvor finan.</t>
  </si>
  <si>
    <t xml:space="preserve">vlastiti prihodi </t>
  </si>
  <si>
    <t>Nenamjenski prihodi i primici-županija</t>
  </si>
  <si>
    <t>POMOĆNICI U NASTAVI-ugovor o djelu-županija</t>
  </si>
  <si>
    <t>postrojenja i oprema</t>
  </si>
  <si>
    <t>MInistarstvo obrazovanja za prorač.korisnike</t>
  </si>
  <si>
    <t>naknade građ.-prijevoz učenika</t>
  </si>
  <si>
    <t>Školski list,časopisi i knjige</t>
  </si>
  <si>
    <t>Ministarstvo znanosti i obrazovanja za pror.korisnike</t>
  </si>
  <si>
    <t>knjige-udžbenici</t>
  </si>
  <si>
    <t>A230203</t>
  </si>
  <si>
    <t>Medni dani</t>
  </si>
  <si>
    <t>A210104</t>
  </si>
  <si>
    <t>A230197</t>
  </si>
  <si>
    <t>PRIHODI UKUPNO</t>
  </si>
  <si>
    <t>PRIHODI OD NEFINANCIJSKE IMOVINE</t>
  </si>
  <si>
    <t>RASHODI UKUPNO</t>
  </si>
  <si>
    <t>RASHODI  POSLOVANJA</t>
  </si>
  <si>
    <t>RASHODI ZA NEFINANCIJSKU IMOVINU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</si>
  <si>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</si>
  <si>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</si>
  <si>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</si>
  <si>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</si>
  <si>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</si>
  <si>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Predsjednik  Školskog odbora:</t>
  </si>
  <si>
    <t>MUNIDA 3, 52203 MEDULIN</t>
  </si>
  <si>
    <t>KLASA:400-02/20-01/</t>
  </si>
  <si>
    <t>URBROJ:2168-02-20-</t>
  </si>
  <si>
    <t>Datum: 23.12.2020.</t>
  </si>
  <si>
    <t>Projekcija plana
za 2022. god.</t>
  </si>
  <si>
    <t>Projekcija plana 
za 2023. god.</t>
  </si>
  <si>
    <t>RAZLIKA - VIŠAK / MANJAK</t>
  </si>
  <si>
    <t>Prijedlog plana 
za 2021. god.</t>
  </si>
  <si>
    <t>VIŠAK/MANJAK ĆE SE RASPOREDITI U RAZDOBLJU 2021.</t>
  </si>
  <si>
    <t>Miroslav Šop-Kebert</t>
  </si>
  <si>
    <t>FINANCIJSKI PLAN  ZA 2021 I  PROJEKCIJA PLANA ZA  2022. I 2023. GODINU                                                                  - PRIHODI-</t>
  </si>
  <si>
    <t>OPĆI DIO FINANCIJSKOG PLANA  ZA 2021 I PROJEKCIJA PLANA ZA  2022. I 2023. GODINU                                             - OPĆI DIO -</t>
  </si>
  <si>
    <t xml:space="preserve">tekuće pomoći iz državnog proračuna pror.kor. </t>
  </si>
  <si>
    <t xml:space="preserve">tekuće pomoći pror.kor.iz pr.koji im nije nadležan-općine    </t>
  </si>
  <si>
    <t xml:space="preserve">kapitalne pomoći iz državnog proračuna   </t>
  </si>
  <si>
    <t>tekuće pomoći iz dr.pror.temeljem prijenosa EU sredstava</t>
  </si>
  <si>
    <t>prihodi od imovine</t>
  </si>
  <si>
    <t>kamate na depozite po viđenju</t>
  </si>
  <si>
    <t>Sufinanciranje cijene usluge</t>
  </si>
  <si>
    <t>Tekuće donacije od neprofitnih organizacija</t>
  </si>
  <si>
    <t>Prihodi iz nadležnog proračuna</t>
  </si>
  <si>
    <t>Prihodi od nadležnog proračuna za financiranje rashoda poslovanja</t>
  </si>
  <si>
    <t>VIŠAK PRIHODA POSLOVANJA- Prihodi za posebne namjene  -preneseni višak</t>
  </si>
  <si>
    <t>Prihodi po pos.propis.SUFINANC.CIJENE USLUGA</t>
  </si>
  <si>
    <t>Školski odbor donio je Financijski plan za 2021. i projekciju plana za 2022. i 2023. godinu - Rashodi - na 74. sjednici: 23.12.2020.</t>
  </si>
  <si>
    <t>Školski odbor donio je Financijski plan za 2021. i projekciju plana za 2022. i 2023. godinu - Opći dio - na 74. sjednici: 23.12.2020.</t>
  </si>
  <si>
    <t>FINANCIJSKI PLAN  ZA 2021 I  PROJEKCIJA PLANA ZA  2022. I 2023. GODINU                                                                  - RASHODI-</t>
  </si>
  <si>
    <t>Šifra izv. Fin.</t>
  </si>
  <si>
    <t>Izvor financiranja</t>
  </si>
  <si>
    <t>STVARNI TROŠAK DRUGI IZVORI-vl.prihodi-refundacija troškova-zajed.prostor</t>
  </si>
  <si>
    <t>OST. NESPOMENUTI RASHODI POSLOVANJA</t>
  </si>
  <si>
    <t>Troškovi zaposlenika-MPŠ</t>
  </si>
  <si>
    <t>MINISTARSTVO ZNANOSTI I OBRAZOVANJA ZA PRORAČUNSKE KORISNIKE</t>
  </si>
  <si>
    <t>NAKN. GRAĐ., KUĆANSTVIMA NA TEMELJU OSIGURANJA I DR. NAK.</t>
  </si>
  <si>
    <t>Materijalni rashodi</t>
  </si>
  <si>
    <t>Projekt "Osiguranje prehrane djece u osnovnim školama"</t>
  </si>
  <si>
    <t>Zaklada "Hrvatska za djecu"</t>
  </si>
  <si>
    <t>Rashodi za materijal i energiju</t>
  </si>
  <si>
    <t>Program</t>
  </si>
  <si>
    <t>Programi obrazovanja iznad standarda</t>
  </si>
  <si>
    <t>Opremanje u osnovnim školama</t>
  </si>
  <si>
    <t>Projekt MOZAIK 3</t>
  </si>
  <si>
    <t>PROJEKT MOZAIK 3</t>
  </si>
  <si>
    <t>Plan 
za 2021.god.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</si>
</sst>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MS Sans Serif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6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7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/>
    <xf numFmtId="0" fontId="4" fillId="0" borderId="0" xfId="1" applyNumberFormat="1" applyFont="1" applyFill="1" applyBorder="1" applyAlignment="1" applyProtection="1">
      <alignment horizontal="left" wrapText="1"/>
    </xf>
    <xf numFmtId="14" fontId="4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/>
    <xf numFmtId="0" fontId="4" fillId="0" borderId="7" xfId="1" quotePrefix="1" applyFont="1" applyBorder="1" applyAlignment="1">
      <alignment horizontal="left" wrapText="1"/>
    </xf>
    <xf numFmtId="0" fontId="4" fillId="0" borderId="8" xfId="1" quotePrefix="1" applyFont="1" applyBorder="1" applyAlignment="1">
      <alignment horizontal="left" wrapText="1"/>
    </xf>
    <xf numFmtId="0" fontId="4" fillId="0" borderId="8" xfId="1" quotePrefix="1" applyFont="1" applyBorder="1" applyAlignment="1">
      <alignment horizontal="center" wrapText="1"/>
    </xf>
    <xf numFmtId="0" fontId="4" fillId="0" borderId="8" xfId="1" quotePrefix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3" fillId="0" borderId="8" xfId="1" applyNumberFormat="1" applyFont="1" applyFill="1" applyBorder="1" applyAlignment="1" applyProtection="1"/>
    <xf numFmtId="3" fontId="4" fillId="0" borderId="1" xfId="1" applyNumberFormat="1" applyFont="1" applyFill="1" applyBorder="1" applyAlignment="1" applyProtection="1">
      <alignment horizontal="right" wrapText="1"/>
    </xf>
    <xf numFmtId="3" fontId="4" fillId="0" borderId="7" xfId="1" applyNumberFormat="1" applyFont="1" applyBorder="1" applyAlignment="1">
      <alignment horizontal="right"/>
    </xf>
    <xf numFmtId="0" fontId="4" fillId="0" borderId="8" xfId="1" quotePrefix="1" applyFont="1" applyBorder="1" applyAlignment="1">
      <alignment horizontal="left"/>
    </xf>
    <xf numFmtId="0" fontId="4" fillId="0" borderId="8" xfId="1" applyNumberFormat="1" applyFont="1" applyFill="1" applyBorder="1" applyAlignment="1" applyProtection="1">
      <alignment wrapText="1"/>
    </xf>
    <xf numFmtId="0" fontId="6" fillId="0" borderId="8" xfId="1" applyNumberFormat="1" applyFont="1" applyFill="1" applyBorder="1" applyAlignment="1" applyProtection="1">
      <alignment wrapText="1"/>
    </xf>
    <xf numFmtId="0" fontId="6" fillId="0" borderId="8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/>
    <xf numFmtId="0" fontId="5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wrapText="1"/>
    </xf>
    <xf numFmtId="3" fontId="4" fillId="0" borderId="0" xfId="1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5" fillId="0" borderId="7" xfId="1" quotePrefix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/>
    <xf numFmtId="0" fontId="5" fillId="0" borderId="7" xfId="1" quotePrefix="1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4" fillId="0" borderId="7" xfId="1" applyNumberFormat="1" applyFont="1" applyFill="1" applyBorder="1" applyAlignment="1" applyProtection="1">
      <alignment horizontal="left" wrapText="1"/>
    </xf>
    <xf numFmtId="0" fontId="6" fillId="0" borderId="8" xfId="1" applyNumberFormat="1" applyFont="1" applyFill="1" applyBorder="1" applyAlignment="1" applyProtection="1">
      <alignment wrapText="1"/>
    </xf>
    <xf numFmtId="0" fontId="6" fillId="0" borderId="8" xfId="1" applyNumberFormat="1" applyFont="1" applyFill="1" applyBorder="1" applyAlignment="1" applyProtection="1"/>
    <xf numFmtId="0" fontId="4" fillId="0" borderId="0" xfId="1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0" xfId="1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/>
    <xf numFmtId="0" fontId="9" fillId="0" borderId="0" xfId="1" applyNumberFormat="1" applyFont="1" applyFill="1" applyBorder="1" applyAlignment="1" applyProtection="1">
      <alignment horizontal="left" wrapText="1"/>
    </xf>
    <xf numFmtId="14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justify"/>
    </xf>
    <xf numFmtId="3" fontId="11" fillId="0" borderId="0" xfId="0" applyNumberFormat="1" applyFont="1" applyBorder="1" applyAlignment="1">
      <alignment horizontal="justify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/>
    <xf numFmtId="3" fontId="1" fillId="0" borderId="1" xfId="0" applyNumberFormat="1" applyFont="1" applyBorder="1"/>
    <xf numFmtId="3" fontId="18" fillId="0" borderId="0" xfId="0" applyNumberFormat="1" applyFont="1" applyBorder="1"/>
    <xf numFmtId="3" fontId="19" fillId="0" borderId="0" xfId="0" applyNumberFormat="1" applyFont="1" applyBorder="1"/>
    <xf numFmtId="3" fontId="1" fillId="0" borderId="0" xfId="0" applyNumberFormat="1" applyFont="1" applyBorder="1"/>
    <xf numFmtId="0" fontId="1" fillId="0" borderId="1" xfId="0" applyFont="1" applyBorder="1"/>
    <xf numFmtId="3" fontId="10" fillId="0" borderId="0" xfId="0" applyNumberFormat="1" applyFont="1" applyBorder="1"/>
    <xf numFmtId="0" fontId="12" fillId="0" borderId="1" xfId="0" applyFont="1" applyBorder="1" applyAlignment="1">
      <alignment horizontal="left" wrapText="1"/>
    </xf>
    <xf numFmtId="3" fontId="10" fillId="3" borderId="0" xfId="0" applyNumberFormat="1" applyFont="1" applyFill="1" applyBorder="1"/>
    <xf numFmtId="0" fontId="10" fillId="0" borderId="0" xfId="0" applyFont="1" applyBorder="1"/>
    <xf numFmtId="0" fontId="22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/>
    <xf numFmtId="3" fontId="31" fillId="0" borderId="1" xfId="0" applyNumberFormat="1" applyFont="1" applyBorder="1"/>
    <xf numFmtId="0" fontId="29" fillId="0" borderId="1" xfId="0" applyFont="1" applyBorder="1"/>
    <xf numFmtId="0" fontId="10" fillId="0" borderId="1" xfId="0" applyFont="1" applyBorder="1" applyAlignment="1">
      <alignment wrapText="1"/>
    </xf>
    <xf numFmtId="0" fontId="10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/>
    <xf numFmtId="3" fontId="31" fillId="0" borderId="0" xfId="0" applyNumberFormat="1" applyFont="1" applyBorder="1"/>
    <xf numFmtId="0" fontId="18" fillId="0" borderId="1" xfId="0" applyFont="1" applyBorder="1" applyAlignment="1">
      <alignment horizontal="center"/>
    </xf>
    <xf numFmtId="3" fontId="34" fillId="0" borderId="15" xfId="0" applyNumberFormat="1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9" xfId="0" applyFont="1" applyBorder="1"/>
    <xf numFmtId="3" fontId="15" fillId="0" borderId="10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/>
    <xf numFmtId="0" fontId="1" fillId="0" borderId="11" xfId="0" applyFont="1" applyBorder="1"/>
    <xf numFmtId="3" fontId="15" fillId="0" borderId="12" xfId="0" applyNumberFormat="1" applyFont="1" applyBorder="1"/>
    <xf numFmtId="1" fontId="12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23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justify" wrapText="1"/>
    </xf>
    <xf numFmtId="0" fontId="24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3" fontId="18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" fontId="13" fillId="2" borderId="1" xfId="0" applyNumberFormat="1" applyFont="1" applyFill="1" applyBorder="1" applyAlignment="1">
      <alignment wrapText="1"/>
    </xf>
    <xf numFmtId="3" fontId="26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3" fontId="22" fillId="0" borderId="1" xfId="0" applyNumberFormat="1" applyFont="1" applyBorder="1" applyAlignment="1">
      <alignment wrapText="1"/>
    </xf>
    <xf numFmtId="3" fontId="22" fillId="0" borderId="5" xfId="0" applyNumberFormat="1" applyFont="1" applyBorder="1" applyAlignment="1">
      <alignment wrapText="1"/>
    </xf>
    <xf numFmtId="1" fontId="27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3" fontId="13" fillId="2" borderId="5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1" fontId="28" fillId="0" borderId="1" xfId="0" applyNumberFormat="1" applyFont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5" fillId="0" borderId="6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33" fillId="3" borderId="1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A7" sqref="A7:J9"/>
    </sheetView>
  </sheetViews>
  <sheetFormatPr defaultRowHeight="14.25" x14ac:dyDescent="0.2"/>
  <cols>
    <col min="1" max="1" width="9.140625" style="12"/>
    <col min="2" max="2" width="10.85546875" style="12" customWidth="1"/>
    <col min="3" max="4" width="9.140625" style="12"/>
    <col min="5" max="5" width="15" style="12" customWidth="1"/>
    <col min="6" max="6" width="18" style="12" customWidth="1"/>
    <col min="7" max="8" width="15.42578125" style="12" customWidth="1"/>
    <col min="9" max="9" width="0.140625" style="12" customWidth="1"/>
    <col min="10" max="10" width="15.140625" style="12" hidden="1" customWidth="1"/>
    <col min="11" max="16384" width="9.140625" style="12"/>
  </cols>
  <sheetData>
    <row r="1" spans="1:10" ht="15" x14ac:dyDescent="0.25">
      <c r="A1" s="39" t="s">
        <v>33</v>
      </c>
      <c r="B1" s="39"/>
      <c r="C1" s="39"/>
      <c r="D1" s="39"/>
      <c r="E1" s="39"/>
    </row>
    <row r="2" spans="1:10" ht="15" x14ac:dyDescent="0.25">
      <c r="A2" s="39" t="s">
        <v>140</v>
      </c>
      <c r="B2" s="39"/>
      <c r="C2" s="39"/>
      <c r="D2" s="39"/>
      <c r="E2" s="39"/>
    </row>
    <row r="3" spans="1:10" ht="15" x14ac:dyDescent="0.25">
      <c r="A3" s="39" t="s">
        <v>39</v>
      </c>
      <c r="B3" s="39"/>
      <c r="C3" s="39"/>
      <c r="D3" s="39"/>
      <c r="E3" s="39"/>
    </row>
    <row r="4" spans="1:10" ht="15" x14ac:dyDescent="0.25">
      <c r="A4" s="39" t="s">
        <v>40</v>
      </c>
      <c r="B4" s="39"/>
      <c r="C4" s="39"/>
      <c r="D4" s="39"/>
      <c r="E4" s="39"/>
    </row>
    <row r="5" spans="1:10" ht="15" x14ac:dyDescent="0.25">
      <c r="A5" s="39" t="s">
        <v>42</v>
      </c>
      <c r="B5" s="39"/>
      <c r="C5" s="39"/>
      <c r="D5" s="39"/>
      <c r="E5" s="39"/>
    </row>
    <row r="6" spans="1:10" ht="15" x14ac:dyDescent="0.25">
      <c r="A6" s="39" t="s">
        <v>41</v>
      </c>
      <c r="B6" s="39"/>
      <c r="C6" s="39"/>
      <c r="D6" s="39"/>
      <c r="E6" s="39"/>
    </row>
    <row r="7" spans="1:10" s="13" customFormat="1" ht="15" x14ac:dyDescent="0.25">
      <c r="A7" s="73" t="s">
        <v>141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s="13" customFormat="1" ht="15" customHeight="1" x14ac:dyDescent="0.25">
      <c r="A8" s="73" t="s">
        <v>142</v>
      </c>
      <c r="B8" s="73"/>
      <c r="C8" s="73"/>
      <c r="D8" s="14"/>
      <c r="E8" s="14"/>
      <c r="F8" s="14"/>
      <c r="G8" s="14"/>
      <c r="H8" s="14"/>
      <c r="I8" s="14"/>
      <c r="J8" s="14"/>
    </row>
    <row r="9" spans="1:10" s="13" customFormat="1" ht="16.5" customHeight="1" x14ac:dyDescent="0.25">
      <c r="A9" s="73" t="s">
        <v>143</v>
      </c>
      <c r="B9" s="73"/>
      <c r="C9" s="15"/>
      <c r="D9" s="16"/>
      <c r="E9" s="17"/>
      <c r="I9" s="17"/>
      <c r="J9" s="17"/>
    </row>
    <row r="10" spans="1:10" s="13" customFormat="1" ht="16.5" customHeight="1" x14ac:dyDescent="0.25">
      <c r="A10" s="14"/>
      <c r="B10" s="14"/>
      <c r="C10" s="15"/>
      <c r="D10" s="16"/>
      <c r="E10" s="17"/>
      <c r="I10" s="17"/>
      <c r="J10" s="17"/>
    </row>
    <row r="11" spans="1:10" s="13" customFormat="1" ht="16.5" customHeight="1" x14ac:dyDescent="0.25">
      <c r="A11" s="14"/>
      <c r="B11" s="14"/>
      <c r="C11" s="15"/>
      <c r="D11" s="16"/>
      <c r="E11" s="17"/>
      <c r="I11" s="17"/>
      <c r="J11" s="17"/>
    </row>
    <row r="12" spans="1:10" ht="31.5" customHeight="1" x14ac:dyDescent="0.2">
      <c r="A12" s="65" t="s">
        <v>151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45" x14ac:dyDescent="0.25">
      <c r="A13" s="18"/>
      <c r="B13" s="19"/>
      <c r="C13" s="19"/>
      <c r="D13" s="20"/>
      <c r="E13" s="21"/>
      <c r="F13" s="23" t="s">
        <v>183</v>
      </c>
      <c r="G13" s="23" t="s">
        <v>144</v>
      </c>
      <c r="H13" s="23" t="s">
        <v>145</v>
      </c>
    </row>
    <row r="14" spans="1:10" ht="15" x14ac:dyDescent="0.25">
      <c r="A14" s="62" t="s">
        <v>129</v>
      </c>
      <c r="B14" s="61"/>
      <c r="C14" s="61"/>
      <c r="D14" s="61"/>
      <c r="E14" s="63"/>
      <c r="F14" s="24">
        <v>12284640</v>
      </c>
      <c r="G14" s="24">
        <v>12284640</v>
      </c>
      <c r="H14" s="25">
        <v>12223640</v>
      </c>
    </row>
    <row r="15" spans="1:10" ht="15" x14ac:dyDescent="0.25">
      <c r="A15" s="62" t="s">
        <v>2</v>
      </c>
      <c r="B15" s="61"/>
      <c r="C15" s="61"/>
      <c r="D15" s="61"/>
      <c r="E15" s="63"/>
      <c r="F15" s="26">
        <v>12257790</v>
      </c>
      <c r="G15" s="26">
        <v>12284640</v>
      </c>
      <c r="H15" s="26">
        <v>12223640</v>
      </c>
    </row>
    <row r="16" spans="1:10" ht="15" x14ac:dyDescent="0.25">
      <c r="A16" s="64" t="s">
        <v>130</v>
      </c>
      <c r="B16" s="63"/>
      <c r="C16" s="63"/>
      <c r="D16" s="63"/>
      <c r="E16" s="63"/>
      <c r="F16" s="26">
        <v>0</v>
      </c>
      <c r="G16" s="26">
        <v>0</v>
      </c>
      <c r="H16" s="26">
        <v>0</v>
      </c>
    </row>
    <row r="17" spans="1:10" ht="15" x14ac:dyDescent="0.25">
      <c r="A17" s="27" t="s">
        <v>131</v>
      </c>
      <c r="B17" s="28"/>
      <c r="C17" s="28"/>
      <c r="D17" s="28"/>
      <c r="E17" s="28"/>
      <c r="F17" s="26">
        <v>12284640</v>
      </c>
      <c r="G17" s="26">
        <v>12284640</v>
      </c>
      <c r="H17" s="26">
        <v>12223640</v>
      </c>
    </row>
    <row r="18" spans="1:10" ht="15" x14ac:dyDescent="0.25">
      <c r="A18" s="60" t="s">
        <v>132</v>
      </c>
      <c r="B18" s="61"/>
      <c r="C18" s="61"/>
      <c r="D18" s="61"/>
      <c r="E18" s="61"/>
      <c r="F18" s="29">
        <v>12065640</v>
      </c>
      <c r="G18" s="29">
        <v>12065640</v>
      </c>
      <c r="H18" s="29">
        <v>12046640</v>
      </c>
    </row>
    <row r="19" spans="1:10" ht="15" x14ac:dyDescent="0.25">
      <c r="A19" s="64" t="s">
        <v>133</v>
      </c>
      <c r="B19" s="63"/>
      <c r="C19" s="63"/>
      <c r="D19" s="63"/>
      <c r="E19" s="63"/>
      <c r="F19" s="29">
        <v>219000</v>
      </c>
      <c r="G19" s="29">
        <v>219000</v>
      </c>
      <c r="H19" s="29">
        <v>219000</v>
      </c>
    </row>
    <row r="20" spans="1:10" ht="15" x14ac:dyDescent="0.25">
      <c r="A20" s="60" t="s">
        <v>146</v>
      </c>
      <c r="B20" s="61"/>
      <c r="C20" s="61"/>
      <c r="D20" s="61"/>
      <c r="E20" s="61"/>
      <c r="F20" s="29">
        <v>26850</v>
      </c>
      <c r="G20" s="29">
        <v>0</v>
      </c>
      <c r="H20" s="29">
        <v>0</v>
      </c>
    </row>
    <row r="21" spans="1:10" ht="15" x14ac:dyDescent="0.2">
      <c r="A21" s="65"/>
      <c r="B21" s="66"/>
      <c r="C21" s="66"/>
      <c r="D21" s="66"/>
      <c r="E21" s="66"/>
      <c r="F21" s="67"/>
      <c r="G21" s="67"/>
      <c r="H21" s="67"/>
    </row>
    <row r="22" spans="1:10" ht="45" x14ac:dyDescent="0.25">
      <c r="A22" s="18"/>
      <c r="B22" s="19"/>
      <c r="C22" s="19"/>
      <c r="D22" s="20"/>
      <c r="E22" s="21"/>
      <c r="F22" s="22" t="s">
        <v>147</v>
      </c>
      <c r="G22" s="22" t="s">
        <v>144</v>
      </c>
      <c r="H22" s="23" t="s">
        <v>145</v>
      </c>
    </row>
    <row r="23" spans="1:10" ht="15" x14ac:dyDescent="0.25">
      <c r="A23" s="68" t="s">
        <v>134</v>
      </c>
      <c r="B23" s="69"/>
      <c r="C23" s="69"/>
      <c r="D23" s="69"/>
      <c r="E23" s="70"/>
      <c r="F23" s="30">
        <v>26850</v>
      </c>
      <c r="G23" s="30">
        <v>0</v>
      </c>
      <c r="H23" s="29">
        <v>0</v>
      </c>
    </row>
    <row r="24" spans="1:10" ht="15" x14ac:dyDescent="0.25">
      <c r="A24" s="68" t="s">
        <v>148</v>
      </c>
      <c r="B24" s="69"/>
      <c r="C24" s="69"/>
      <c r="D24" s="69"/>
      <c r="E24" s="70"/>
      <c r="F24" s="30">
        <v>26850</v>
      </c>
      <c r="G24" s="30">
        <v>0</v>
      </c>
      <c r="H24" s="29">
        <v>0</v>
      </c>
    </row>
    <row r="25" spans="1:10" ht="15" x14ac:dyDescent="0.2">
      <c r="A25" s="71"/>
      <c r="B25" s="66"/>
      <c r="C25" s="66"/>
      <c r="D25" s="66"/>
      <c r="E25" s="66"/>
      <c r="F25" s="67"/>
      <c r="G25" s="67"/>
      <c r="H25" s="67"/>
    </row>
    <row r="26" spans="1:10" ht="45" x14ac:dyDescent="0.25">
      <c r="A26" s="18"/>
      <c r="B26" s="19"/>
      <c r="C26" s="19"/>
      <c r="D26" s="20"/>
      <c r="E26" s="21"/>
      <c r="F26" s="22" t="s">
        <v>147</v>
      </c>
      <c r="G26" s="22" t="s">
        <v>144</v>
      </c>
      <c r="H26" s="23" t="s">
        <v>145</v>
      </c>
    </row>
    <row r="27" spans="1:10" ht="15" x14ac:dyDescent="0.25">
      <c r="A27" s="62" t="s">
        <v>135</v>
      </c>
      <c r="B27" s="61"/>
      <c r="C27" s="61"/>
      <c r="D27" s="61"/>
      <c r="E27" s="61"/>
      <c r="F27" s="26"/>
      <c r="G27" s="26"/>
      <c r="H27" s="26"/>
    </row>
    <row r="28" spans="1:10" ht="15" x14ac:dyDescent="0.25">
      <c r="A28" s="62" t="s">
        <v>136</v>
      </c>
      <c r="B28" s="61"/>
      <c r="C28" s="61"/>
      <c r="D28" s="61"/>
      <c r="E28" s="61"/>
      <c r="F28" s="26"/>
      <c r="G28" s="26"/>
      <c r="H28" s="26"/>
    </row>
    <row r="29" spans="1:10" ht="15" x14ac:dyDescent="0.25">
      <c r="A29" s="60" t="s">
        <v>137</v>
      </c>
      <c r="B29" s="61"/>
      <c r="C29" s="61"/>
      <c r="D29" s="61"/>
      <c r="E29" s="61"/>
      <c r="F29" s="26"/>
      <c r="G29" s="26"/>
      <c r="H29" s="26"/>
    </row>
    <row r="30" spans="1:10" ht="15" x14ac:dyDescent="0.25">
      <c r="A30" s="31"/>
      <c r="B30" s="32"/>
      <c r="C30" s="33"/>
      <c r="D30" s="34"/>
      <c r="E30" s="32"/>
      <c r="F30" s="35"/>
      <c r="G30" s="35"/>
      <c r="H30" s="35"/>
    </row>
    <row r="31" spans="1:10" ht="15" x14ac:dyDescent="0.25">
      <c r="A31" s="60" t="s">
        <v>138</v>
      </c>
      <c r="B31" s="61"/>
      <c r="C31" s="61"/>
      <c r="D31" s="61"/>
      <c r="E31" s="61"/>
      <c r="F31" s="26">
        <v>0</v>
      </c>
      <c r="G31" s="26">
        <v>0</v>
      </c>
      <c r="H31" s="26">
        <v>0</v>
      </c>
    </row>
    <row r="32" spans="1:10" ht="15.75" customHeight="1" x14ac:dyDescent="0.25">
      <c r="A32" s="36"/>
      <c r="B32" s="37"/>
      <c r="C32" s="37"/>
      <c r="D32" s="37"/>
      <c r="E32" s="37"/>
      <c r="F32" s="38"/>
      <c r="G32" s="38"/>
      <c r="H32" s="38"/>
      <c r="I32" s="38"/>
      <c r="J32" s="38"/>
    </row>
    <row r="33" spans="1:8" ht="15.75" customHeight="1" x14ac:dyDescent="0.25">
      <c r="A33" s="72" t="s">
        <v>165</v>
      </c>
      <c r="B33" s="72"/>
      <c r="C33" s="72"/>
      <c r="D33" s="72"/>
      <c r="E33" s="72"/>
      <c r="F33" s="72"/>
      <c r="G33" s="39" t="s">
        <v>139</v>
      </c>
      <c r="H33" s="39"/>
    </row>
    <row r="34" spans="1:8" ht="15" x14ac:dyDescent="0.25">
      <c r="A34" s="72"/>
      <c r="B34" s="72"/>
      <c r="C34" s="72"/>
      <c r="D34" s="72"/>
      <c r="E34" s="72"/>
      <c r="F34" s="72"/>
      <c r="G34" s="39" t="s">
        <v>149</v>
      </c>
      <c r="H34" s="39"/>
    </row>
    <row r="35" spans="1:8" ht="15.75" customHeight="1" x14ac:dyDescent="0.2"/>
  </sheetData>
  <mergeCells count="19">
    <mergeCell ref="A33:F34"/>
    <mergeCell ref="A7:J7"/>
    <mergeCell ref="A8:C8"/>
    <mergeCell ref="A9:B9"/>
    <mergeCell ref="A12:J12"/>
    <mergeCell ref="A29:E29"/>
    <mergeCell ref="A31:E31"/>
    <mergeCell ref="A14:E14"/>
    <mergeCell ref="A15:E15"/>
    <mergeCell ref="A16:E16"/>
    <mergeCell ref="A18:E18"/>
    <mergeCell ref="A19:E19"/>
    <mergeCell ref="A20:E20"/>
    <mergeCell ref="A21:H21"/>
    <mergeCell ref="A23:E23"/>
    <mergeCell ref="A24:E24"/>
    <mergeCell ref="A25:H25"/>
    <mergeCell ref="A27:E27"/>
    <mergeCell ref="A28:E28"/>
  </mergeCells>
  <pageMargins left="0.7" right="0.7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C13" sqref="C13:E13"/>
    </sheetView>
  </sheetViews>
  <sheetFormatPr defaultRowHeight="14.25" x14ac:dyDescent="0.2"/>
  <cols>
    <col min="1" max="1" width="9.140625" style="12"/>
    <col min="2" max="2" width="58.42578125" style="12" customWidth="1"/>
    <col min="3" max="3" width="14.28515625" style="12" customWidth="1"/>
    <col min="4" max="4" width="16.5703125" style="12" customWidth="1"/>
    <col min="5" max="5" width="14" style="12" customWidth="1"/>
    <col min="6" max="8" width="9.140625" style="12" hidden="1" customWidth="1"/>
    <col min="9" max="16384" width="9.140625" style="12"/>
  </cols>
  <sheetData>
    <row r="1" spans="1:8" s="40" customFormat="1" ht="15" x14ac:dyDescent="0.25">
      <c r="A1" s="40" t="s">
        <v>33</v>
      </c>
    </row>
    <row r="2" spans="1:8" s="40" customFormat="1" ht="15" x14ac:dyDescent="0.25">
      <c r="A2" s="40" t="s">
        <v>34</v>
      </c>
    </row>
    <row r="3" spans="1:8" s="40" customFormat="1" ht="15" x14ac:dyDescent="0.25">
      <c r="A3" s="40" t="s">
        <v>35</v>
      </c>
    </row>
    <row r="4" spans="1:8" s="40" customFormat="1" ht="15" x14ac:dyDescent="0.25">
      <c r="A4" s="40" t="s">
        <v>39</v>
      </c>
    </row>
    <row r="5" spans="1:8" s="40" customFormat="1" ht="15" x14ac:dyDescent="0.25">
      <c r="A5" s="40" t="s">
        <v>40</v>
      </c>
    </row>
    <row r="6" spans="1:8" s="40" customFormat="1" ht="15" x14ac:dyDescent="0.25">
      <c r="A6" s="40" t="s">
        <v>42</v>
      </c>
    </row>
    <row r="7" spans="1:8" s="40" customFormat="1" ht="15" x14ac:dyDescent="0.25">
      <c r="A7" s="40" t="s">
        <v>41</v>
      </c>
    </row>
    <row r="8" spans="1:8" s="41" customFormat="1" ht="15" x14ac:dyDescent="0.25">
      <c r="A8" s="73" t="s">
        <v>141</v>
      </c>
      <c r="B8" s="73"/>
      <c r="C8" s="73"/>
      <c r="D8" s="73"/>
      <c r="E8" s="73"/>
      <c r="F8" s="73"/>
      <c r="G8" s="73"/>
      <c r="H8" s="73"/>
    </row>
    <row r="9" spans="1:8" s="41" customFormat="1" ht="15" customHeight="1" x14ac:dyDescent="0.25">
      <c r="A9" s="73" t="s">
        <v>142</v>
      </c>
      <c r="B9" s="73"/>
      <c r="C9" s="73"/>
      <c r="D9" s="14"/>
      <c r="E9" s="14"/>
      <c r="F9" s="14"/>
      <c r="G9" s="14"/>
      <c r="H9" s="14"/>
    </row>
    <row r="10" spans="1:8" s="41" customFormat="1" ht="16.5" customHeight="1" x14ac:dyDescent="0.25">
      <c r="A10" s="73" t="s">
        <v>143</v>
      </c>
      <c r="B10" s="73"/>
      <c r="C10" s="15"/>
      <c r="G10" s="17"/>
      <c r="H10" s="17"/>
    </row>
    <row r="11" spans="1:8" s="41" customFormat="1" ht="16.5" customHeight="1" x14ac:dyDescent="0.25">
      <c r="A11" s="14"/>
      <c r="B11" s="14"/>
      <c r="C11" s="15"/>
      <c r="G11" s="17"/>
      <c r="H11" s="17"/>
    </row>
    <row r="12" spans="1:8" ht="41.25" customHeight="1" x14ac:dyDescent="0.2">
      <c r="A12" s="75" t="s">
        <v>150</v>
      </c>
      <c r="B12" s="65"/>
      <c r="C12" s="65"/>
      <c r="D12" s="65"/>
      <c r="E12" s="65"/>
      <c r="F12" s="65"/>
      <c r="G12" s="65"/>
      <c r="H12" s="65"/>
    </row>
    <row r="13" spans="1:8" s="39" customFormat="1" ht="60" x14ac:dyDescent="0.25">
      <c r="A13" s="42" t="s">
        <v>0</v>
      </c>
      <c r="B13" s="42" t="s">
        <v>1</v>
      </c>
      <c r="C13" s="23" t="s">
        <v>183</v>
      </c>
      <c r="D13" s="23" t="s">
        <v>144</v>
      </c>
      <c r="E13" s="23" t="s">
        <v>145</v>
      </c>
      <c r="F13" s="43"/>
    </row>
    <row r="14" spans="1:8" ht="15" x14ac:dyDescent="0.25">
      <c r="A14" s="44">
        <v>6</v>
      </c>
      <c r="B14" s="45" t="s">
        <v>2</v>
      </c>
      <c r="C14" s="46">
        <f>C15+C23+C256+C31+C27+C37</f>
        <v>12257790</v>
      </c>
      <c r="D14" s="46">
        <f>SUM(D15+D27+D23+D31+D37)</f>
        <v>12284640</v>
      </c>
      <c r="E14" s="46">
        <f>SUM(E15+E27+E23+E31+E37)</f>
        <v>12234640</v>
      </c>
      <c r="F14" s="47"/>
    </row>
    <row r="15" spans="1:8" ht="27" customHeight="1" x14ac:dyDescent="0.25">
      <c r="A15" s="48">
        <v>63</v>
      </c>
      <c r="B15" s="49" t="s">
        <v>83</v>
      </c>
      <c r="C15" s="50">
        <f>SUM(C16+C20)</f>
        <v>10356930</v>
      </c>
      <c r="D15" s="50">
        <v>10356930</v>
      </c>
      <c r="E15" s="50">
        <v>10306930</v>
      </c>
      <c r="F15" s="47"/>
    </row>
    <row r="16" spans="1:8" ht="28.5" x14ac:dyDescent="0.2">
      <c r="A16" s="51">
        <v>636</v>
      </c>
      <c r="B16" s="52" t="s">
        <v>83</v>
      </c>
      <c r="C16" s="53">
        <v>10075430</v>
      </c>
      <c r="D16" s="53"/>
      <c r="E16" s="53"/>
      <c r="F16" s="47"/>
    </row>
    <row r="17" spans="1:6" x14ac:dyDescent="0.2">
      <c r="A17" s="51">
        <v>63612</v>
      </c>
      <c r="B17" s="52" t="s">
        <v>152</v>
      </c>
      <c r="C17" s="53">
        <v>8649430</v>
      </c>
      <c r="D17" s="53"/>
      <c r="E17" s="53"/>
      <c r="F17" s="47"/>
    </row>
    <row r="18" spans="1:6" x14ac:dyDescent="0.2">
      <c r="A18" s="51">
        <v>63613</v>
      </c>
      <c r="B18" s="52" t="s">
        <v>153</v>
      </c>
      <c r="C18" s="53">
        <v>945385</v>
      </c>
      <c r="D18" s="53"/>
      <c r="E18" s="53"/>
      <c r="F18" s="47"/>
    </row>
    <row r="19" spans="1:6" x14ac:dyDescent="0.2">
      <c r="A19" s="51">
        <v>63622</v>
      </c>
      <c r="B19" s="52" t="s">
        <v>154</v>
      </c>
      <c r="C19" s="53">
        <v>204000</v>
      </c>
      <c r="D19" s="53"/>
      <c r="E19" s="53"/>
      <c r="F19" s="47"/>
    </row>
    <row r="20" spans="1:6" ht="28.5" x14ac:dyDescent="0.2">
      <c r="A20" s="51">
        <v>638</v>
      </c>
      <c r="B20" s="52" t="s">
        <v>92</v>
      </c>
      <c r="C20" s="53">
        <v>281500</v>
      </c>
      <c r="D20" s="53"/>
      <c r="E20" s="53"/>
      <c r="F20" s="47"/>
    </row>
    <row r="21" spans="1:6" x14ac:dyDescent="0.2">
      <c r="A21" s="51">
        <v>63811</v>
      </c>
      <c r="B21" s="52" t="s">
        <v>155</v>
      </c>
      <c r="C21" s="53">
        <v>281500</v>
      </c>
      <c r="D21" s="53"/>
      <c r="E21" s="53"/>
      <c r="F21" s="47"/>
    </row>
    <row r="22" spans="1:6" x14ac:dyDescent="0.2">
      <c r="A22" s="51"/>
      <c r="B22" s="52"/>
      <c r="C22" s="53"/>
      <c r="D22" s="53"/>
      <c r="E22" s="53"/>
      <c r="F22" s="47"/>
    </row>
    <row r="23" spans="1:6" x14ac:dyDescent="0.2">
      <c r="A23" s="51">
        <v>64</v>
      </c>
      <c r="B23" s="52" t="s">
        <v>156</v>
      </c>
      <c r="C23" s="53">
        <v>12</v>
      </c>
      <c r="D23" s="53">
        <v>12</v>
      </c>
      <c r="E23" s="53">
        <v>12</v>
      </c>
      <c r="F23" s="47"/>
    </row>
    <row r="24" spans="1:6" x14ac:dyDescent="0.2">
      <c r="A24" s="51">
        <v>641</v>
      </c>
      <c r="B24" s="52" t="s">
        <v>84</v>
      </c>
      <c r="C24" s="53">
        <v>12</v>
      </c>
      <c r="D24" s="53"/>
      <c r="E24" s="53"/>
      <c r="F24" s="47"/>
    </row>
    <row r="25" spans="1:6" x14ac:dyDescent="0.2">
      <c r="A25" s="51">
        <v>64132</v>
      </c>
      <c r="B25" s="52" t="s">
        <v>157</v>
      </c>
      <c r="C25" s="53">
        <v>12</v>
      </c>
      <c r="D25" s="53"/>
      <c r="E25" s="53"/>
      <c r="F25" s="47"/>
    </row>
    <row r="26" spans="1:6" x14ac:dyDescent="0.2">
      <c r="A26" s="51"/>
      <c r="B26" s="52"/>
      <c r="C26" s="53"/>
      <c r="D26" s="53"/>
      <c r="E26" s="53"/>
      <c r="F26" s="47"/>
    </row>
    <row r="27" spans="1:6" x14ac:dyDescent="0.2">
      <c r="A27" s="51">
        <v>65</v>
      </c>
      <c r="B27" s="52" t="s">
        <v>36</v>
      </c>
      <c r="C27" s="53">
        <v>573150</v>
      </c>
      <c r="D27" s="53">
        <v>600000</v>
      </c>
      <c r="E27" s="53">
        <v>600000</v>
      </c>
      <c r="F27" s="47"/>
    </row>
    <row r="28" spans="1:6" x14ac:dyDescent="0.2">
      <c r="A28" s="51">
        <v>652</v>
      </c>
      <c r="B28" s="52" t="s">
        <v>163</v>
      </c>
      <c r="C28" s="53">
        <v>573150</v>
      </c>
      <c r="D28" s="53"/>
      <c r="E28" s="53"/>
      <c r="F28" s="47"/>
    </row>
    <row r="29" spans="1:6" x14ac:dyDescent="0.2">
      <c r="A29" s="51">
        <v>65264</v>
      </c>
      <c r="B29" s="52" t="s">
        <v>158</v>
      </c>
      <c r="C29" s="53">
        <v>573150</v>
      </c>
      <c r="D29" s="53"/>
      <c r="E29" s="53"/>
      <c r="F29" s="47"/>
    </row>
    <row r="30" spans="1:6" x14ac:dyDescent="0.2">
      <c r="A30" s="51"/>
      <c r="B30" s="52"/>
      <c r="C30" s="53"/>
      <c r="D30" s="53"/>
      <c r="E30" s="53"/>
      <c r="F30" s="47"/>
    </row>
    <row r="31" spans="1:6" ht="28.5" x14ac:dyDescent="0.2">
      <c r="A31" s="51">
        <v>66</v>
      </c>
      <c r="B31" s="54" t="s">
        <v>3</v>
      </c>
      <c r="C31" s="53">
        <f>SUM(C32+C34)</f>
        <v>48157</v>
      </c>
      <c r="D31" s="53">
        <v>48157</v>
      </c>
      <c r="E31" s="53">
        <v>48157</v>
      </c>
      <c r="F31" s="47"/>
    </row>
    <row r="32" spans="1:6" x14ac:dyDescent="0.2">
      <c r="A32" s="51">
        <v>661</v>
      </c>
      <c r="B32" s="52" t="s">
        <v>37</v>
      </c>
      <c r="C32" s="53">
        <v>30988</v>
      </c>
      <c r="D32" s="53"/>
      <c r="E32" s="53"/>
      <c r="F32" s="47"/>
    </row>
    <row r="33" spans="1:6" x14ac:dyDescent="0.2">
      <c r="A33" s="51">
        <v>66151</v>
      </c>
      <c r="B33" s="52" t="s">
        <v>37</v>
      </c>
      <c r="C33" s="53">
        <v>30988</v>
      </c>
      <c r="D33" s="53"/>
      <c r="E33" s="53"/>
      <c r="F33" s="47"/>
    </row>
    <row r="34" spans="1:6" x14ac:dyDescent="0.2">
      <c r="A34" s="51">
        <v>663</v>
      </c>
      <c r="B34" s="52" t="s">
        <v>93</v>
      </c>
      <c r="C34" s="53">
        <v>17169</v>
      </c>
      <c r="D34" s="53"/>
      <c r="E34" s="53"/>
      <c r="F34" s="47"/>
    </row>
    <row r="35" spans="1:6" x14ac:dyDescent="0.2">
      <c r="A35" s="51">
        <v>66312</v>
      </c>
      <c r="B35" s="52" t="s">
        <v>159</v>
      </c>
      <c r="C35" s="53">
        <v>17169</v>
      </c>
      <c r="D35" s="53"/>
      <c r="E35" s="53"/>
      <c r="F35" s="47"/>
    </row>
    <row r="36" spans="1:6" x14ac:dyDescent="0.2">
      <c r="A36" s="51"/>
      <c r="B36" s="52"/>
      <c r="C36" s="53"/>
      <c r="D36" s="53"/>
      <c r="E36" s="53"/>
      <c r="F36" s="47"/>
    </row>
    <row r="37" spans="1:6" x14ac:dyDescent="0.2">
      <c r="A37" s="51">
        <v>67</v>
      </c>
      <c r="B37" s="52" t="s">
        <v>160</v>
      </c>
      <c r="C37" s="53">
        <v>1279541</v>
      </c>
      <c r="D37" s="53">
        <v>1279541</v>
      </c>
      <c r="E37" s="53">
        <v>1279541</v>
      </c>
      <c r="F37" s="47"/>
    </row>
    <row r="38" spans="1:6" ht="28.5" x14ac:dyDescent="0.2">
      <c r="A38" s="51">
        <v>671</v>
      </c>
      <c r="B38" s="52" t="s">
        <v>85</v>
      </c>
      <c r="C38" s="53">
        <v>1279541</v>
      </c>
      <c r="D38" s="53"/>
      <c r="E38" s="53"/>
      <c r="F38" s="47"/>
    </row>
    <row r="39" spans="1:6" ht="28.5" x14ac:dyDescent="0.2">
      <c r="A39" s="51">
        <v>67112</v>
      </c>
      <c r="B39" s="52" t="s">
        <v>161</v>
      </c>
      <c r="C39" s="53">
        <v>1279541</v>
      </c>
      <c r="D39" s="53"/>
      <c r="E39" s="53"/>
      <c r="F39" s="47"/>
    </row>
    <row r="40" spans="1:6" x14ac:dyDescent="0.2">
      <c r="A40" s="51"/>
      <c r="B40" s="52"/>
      <c r="C40" s="53"/>
      <c r="D40" s="53"/>
      <c r="E40" s="53"/>
      <c r="F40" s="47"/>
    </row>
    <row r="41" spans="1:6" x14ac:dyDescent="0.2">
      <c r="A41" s="51"/>
      <c r="B41" s="52"/>
      <c r="C41" s="53"/>
      <c r="D41" s="53"/>
      <c r="E41" s="53"/>
      <c r="F41" s="47"/>
    </row>
    <row r="42" spans="1:6" x14ac:dyDescent="0.2">
      <c r="A42" s="51">
        <v>6</v>
      </c>
      <c r="B42" s="52" t="s">
        <v>38</v>
      </c>
      <c r="C42" s="53">
        <f>SUM(C37+C31+C27+C23+C15)</f>
        <v>12257790</v>
      </c>
      <c r="D42" s="53">
        <v>12284640</v>
      </c>
      <c r="E42" s="53">
        <v>11904433</v>
      </c>
      <c r="F42" s="47"/>
    </row>
    <row r="43" spans="1:6" ht="28.5" x14ac:dyDescent="0.2">
      <c r="A43" s="51">
        <v>92211</v>
      </c>
      <c r="B43" s="52" t="s">
        <v>162</v>
      </c>
      <c r="C43" s="53">
        <v>26850</v>
      </c>
      <c r="D43" s="53"/>
      <c r="E43" s="53"/>
      <c r="F43" s="47"/>
    </row>
    <row r="44" spans="1:6" x14ac:dyDescent="0.2">
      <c r="A44" s="51"/>
      <c r="B44" s="52"/>
      <c r="C44" s="52"/>
      <c r="D44" s="52"/>
      <c r="E44" s="52"/>
      <c r="F44" s="47"/>
    </row>
    <row r="45" spans="1:6" x14ac:dyDescent="0.2">
      <c r="A45" s="55"/>
      <c r="B45" s="52"/>
      <c r="C45" s="52"/>
      <c r="D45" s="56"/>
      <c r="E45" s="52"/>
      <c r="F45" s="47"/>
    </row>
    <row r="46" spans="1:6" ht="15" x14ac:dyDescent="0.25">
      <c r="A46" s="48"/>
      <c r="B46" s="49" t="s">
        <v>44</v>
      </c>
      <c r="C46" s="50">
        <f>SUM(C42:C43)</f>
        <v>12284640</v>
      </c>
      <c r="D46" s="50">
        <v>12284640</v>
      </c>
      <c r="E46" s="50">
        <v>12234640</v>
      </c>
      <c r="F46" s="47"/>
    </row>
    <row r="47" spans="1:6" s="59" customFormat="1" x14ac:dyDescent="0.2">
      <c r="A47" s="57"/>
      <c r="B47" s="58"/>
      <c r="C47" s="58"/>
      <c r="D47" s="58"/>
      <c r="E47" s="58"/>
      <c r="F47" s="58"/>
    </row>
    <row r="48" spans="1:6" ht="15" x14ac:dyDescent="0.25">
      <c r="A48" s="74" t="s">
        <v>164</v>
      </c>
      <c r="B48" s="74"/>
      <c r="C48" s="39" t="s">
        <v>139</v>
      </c>
      <c r="D48" s="39"/>
      <c r="E48" s="39"/>
    </row>
    <row r="49" spans="1:5" ht="15" x14ac:dyDescent="0.25">
      <c r="A49" s="74"/>
      <c r="B49" s="74"/>
      <c r="C49" s="39" t="s">
        <v>149</v>
      </c>
      <c r="D49" s="39"/>
      <c r="E49" s="39"/>
    </row>
  </sheetData>
  <mergeCells count="5">
    <mergeCell ref="A48:B49"/>
    <mergeCell ref="A12:H12"/>
    <mergeCell ref="A8:H8"/>
    <mergeCell ref="A9:C9"/>
    <mergeCell ref="A10:B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121" workbookViewId="0">
      <selection activeCell="D17" sqref="D17"/>
    </sheetView>
  </sheetViews>
  <sheetFormatPr defaultRowHeight="12.75" x14ac:dyDescent="0.2"/>
  <cols>
    <col min="1" max="1" width="9.140625" style="82"/>
    <col min="2" max="2" width="12.5703125" style="82" customWidth="1"/>
    <col min="3" max="3" width="13" style="82" customWidth="1"/>
    <col min="4" max="4" width="53.42578125" style="82" customWidth="1"/>
    <col min="5" max="7" width="11.42578125" style="82" customWidth="1"/>
    <col min="8" max="8" width="12" style="82" customWidth="1"/>
    <col min="9" max="16384" width="9.140625" style="82"/>
  </cols>
  <sheetData>
    <row r="1" spans="1:8" s="76" customFormat="1" x14ac:dyDescent="0.2">
      <c r="A1" s="76" t="s">
        <v>33</v>
      </c>
    </row>
    <row r="2" spans="1:8" s="76" customFormat="1" x14ac:dyDescent="0.2">
      <c r="A2" s="76" t="s">
        <v>34</v>
      </c>
    </row>
    <row r="3" spans="1:8" s="76" customFormat="1" x14ac:dyDescent="0.2">
      <c r="A3" s="76" t="s">
        <v>35</v>
      </c>
    </row>
    <row r="4" spans="1:8" s="76" customFormat="1" x14ac:dyDescent="0.2">
      <c r="A4" s="76" t="s">
        <v>39</v>
      </c>
    </row>
    <row r="5" spans="1:8" s="76" customFormat="1" x14ac:dyDescent="0.2">
      <c r="A5" s="76" t="s">
        <v>40</v>
      </c>
    </row>
    <row r="6" spans="1:8" s="76" customFormat="1" x14ac:dyDescent="0.2">
      <c r="A6" s="76" t="s">
        <v>42</v>
      </c>
    </row>
    <row r="7" spans="1:8" s="76" customFormat="1" x14ac:dyDescent="0.2">
      <c r="A7" s="76" t="s">
        <v>41</v>
      </c>
    </row>
    <row r="8" spans="1:8" s="78" customFormat="1" x14ac:dyDescent="0.2">
      <c r="A8" s="77" t="s">
        <v>141</v>
      </c>
      <c r="B8" s="77"/>
      <c r="C8" s="77"/>
      <c r="D8" s="77"/>
      <c r="E8" s="77"/>
      <c r="F8" s="77"/>
      <c r="G8" s="77"/>
    </row>
    <row r="9" spans="1:8" s="78" customFormat="1" ht="15" customHeight="1" x14ac:dyDescent="0.2">
      <c r="A9" s="77" t="s">
        <v>142</v>
      </c>
      <c r="B9" s="77"/>
      <c r="C9" s="77"/>
      <c r="D9" s="79"/>
      <c r="E9" s="79"/>
      <c r="F9" s="79"/>
      <c r="G9" s="79"/>
    </row>
    <row r="10" spans="1:8" s="78" customFormat="1" ht="16.5" customHeight="1" x14ac:dyDescent="0.2">
      <c r="A10" s="77" t="s">
        <v>143</v>
      </c>
      <c r="B10" s="77"/>
      <c r="C10" s="80"/>
      <c r="G10" s="81"/>
    </row>
    <row r="11" spans="1:8" s="78" customFormat="1" ht="16.5" customHeight="1" x14ac:dyDescent="0.2">
      <c r="A11" s="79"/>
      <c r="B11" s="79"/>
      <c r="C11" s="80"/>
      <c r="G11" s="81"/>
    </row>
    <row r="12" spans="1:8" ht="41.25" customHeight="1" x14ac:dyDescent="0.2">
      <c r="A12" s="75" t="s">
        <v>166</v>
      </c>
      <c r="B12" s="75"/>
      <c r="C12" s="75"/>
      <c r="D12" s="75"/>
      <c r="E12" s="75"/>
      <c r="F12" s="75"/>
      <c r="G12" s="75"/>
    </row>
    <row r="13" spans="1:8" x14ac:dyDescent="0.2">
      <c r="A13" s="83"/>
      <c r="C13" s="83"/>
    </row>
    <row r="14" spans="1:8" ht="51" x14ac:dyDescent="0.2">
      <c r="A14" s="84" t="s">
        <v>4</v>
      </c>
      <c r="B14" s="84" t="s">
        <v>167</v>
      </c>
      <c r="C14" s="84" t="s">
        <v>20</v>
      </c>
      <c r="D14" s="84" t="s">
        <v>5</v>
      </c>
      <c r="E14" s="85" t="s">
        <v>183</v>
      </c>
      <c r="F14" s="85" t="s">
        <v>144</v>
      </c>
      <c r="G14" s="85" t="s">
        <v>145</v>
      </c>
      <c r="H14" s="86"/>
    </row>
    <row r="15" spans="1:8" x14ac:dyDescent="0.2">
      <c r="A15" s="122">
        <v>2101</v>
      </c>
      <c r="B15" s="122"/>
      <c r="C15" s="123" t="s">
        <v>6</v>
      </c>
      <c r="D15" s="124" t="s">
        <v>50</v>
      </c>
      <c r="E15" s="125">
        <f>SUM(E16+E25+E32+E39)</f>
        <v>9429949</v>
      </c>
      <c r="F15" s="125">
        <f>SUM(F16+F25+F32+F39)</f>
        <v>9429949</v>
      </c>
      <c r="G15" s="125">
        <f t="shared" ref="G15" si="0">SUM(G16+G25+G32+G39)</f>
        <v>9429949</v>
      </c>
      <c r="H15" s="87"/>
    </row>
    <row r="16" spans="1:8" ht="25.5" x14ac:dyDescent="0.2">
      <c r="A16" s="126" t="s">
        <v>45</v>
      </c>
      <c r="B16" s="126"/>
      <c r="C16" s="127" t="s">
        <v>7</v>
      </c>
      <c r="D16" s="127" t="s">
        <v>46</v>
      </c>
      <c r="E16" s="128">
        <v>389904</v>
      </c>
      <c r="F16" s="128">
        <v>389904</v>
      </c>
      <c r="G16" s="128">
        <v>389904</v>
      </c>
      <c r="H16" s="87"/>
    </row>
    <row r="17" spans="1:8" ht="38.25" x14ac:dyDescent="0.2">
      <c r="A17" s="129"/>
      <c r="B17" s="129">
        <v>48005</v>
      </c>
      <c r="C17" s="88" t="s">
        <v>168</v>
      </c>
      <c r="D17" s="130" t="s">
        <v>109</v>
      </c>
      <c r="E17" s="131"/>
      <c r="F17" s="132"/>
      <c r="G17" s="107"/>
      <c r="H17" s="87"/>
    </row>
    <row r="18" spans="1:8" x14ac:dyDescent="0.2">
      <c r="A18" s="129"/>
      <c r="B18" s="129"/>
      <c r="C18" s="133">
        <v>32</v>
      </c>
      <c r="D18" s="134" t="s">
        <v>11</v>
      </c>
      <c r="E18" s="135">
        <f>SUM(E19:E22)</f>
        <v>381904</v>
      </c>
      <c r="F18" s="135">
        <v>381904</v>
      </c>
      <c r="G18" s="135">
        <v>381904</v>
      </c>
      <c r="H18" s="87"/>
    </row>
    <row r="19" spans="1:8" x14ac:dyDescent="0.2">
      <c r="A19" s="129"/>
      <c r="B19" s="129"/>
      <c r="C19" s="136">
        <v>321</v>
      </c>
      <c r="D19" s="130" t="s">
        <v>12</v>
      </c>
      <c r="E19" s="137">
        <v>67000</v>
      </c>
      <c r="F19" s="137"/>
      <c r="G19" s="137"/>
      <c r="H19" s="91"/>
    </row>
    <row r="20" spans="1:8" x14ac:dyDescent="0.2">
      <c r="A20" s="129"/>
      <c r="B20" s="129"/>
      <c r="C20" s="133">
        <v>322</v>
      </c>
      <c r="D20" s="130" t="s">
        <v>14</v>
      </c>
      <c r="E20" s="137">
        <v>146000</v>
      </c>
      <c r="F20" s="137"/>
      <c r="G20" s="137"/>
      <c r="H20" s="92"/>
    </row>
    <row r="21" spans="1:8" x14ac:dyDescent="0.2">
      <c r="A21" s="129"/>
      <c r="B21" s="129"/>
      <c r="C21" s="133">
        <v>323</v>
      </c>
      <c r="D21" s="130" t="s">
        <v>15</v>
      </c>
      <c r="E21" s="137">
        <v>154111</v>
      </c>
      <c r="F21" s="137"/>
      <c r="G21" s="137"/>
      <c r="H21" s="93"/>
    </row>
    <row r="22" spans="1:8" x14ac:dyDescent="0.2">
      <c r="A22" s="129"/>
      <c r="B22" s="129"/>
      <c r="C22" s="133">
        <v>329</v>
      </c>
      <c r="D22" s="130" t="s">
        <v>13</v>
      </c>
      <c r="E22" s="137">
        <v>14793</v>
      </c>
      <c r="F22" s="137"/>
      <c r="G22" s="137"/>
      <c r="H22" s="93"/>
    </row>
    <row r="23" spans="1:8" x14ac:dyDescent="0.2">
      <c r="A23" s="129"/>
      <c r="B23" s="129"/>
      <c r="C23" s="136">
        <v>34</v>
      </c>
      <c r="D23" s="134" t="s">
        <v>19</v>
      </c>
      <c r="E23" s="135">
        <v>8000</v>
      </c>
      <c r="F23" s="135">
        <v>8000</v>
      </c>
      <c r="G23" s="135">
        <v>8000</v>
      </c>
      <c r="H23" s="93"/>
    </row>
    <row r="24" spans="1:8" x14ac:dyDescent="0.2">
      <c r="A24" s="129"/>
      <c r="B24" s="129"/>
      <c r="C24" s="133">
        <v>343</v>
      </c>
      <c r="D24" s="107" t="s">
        <v>18</v>
      </c>
      <c r="E24" s="132">
        <v>8000</v>
      </c>
      <c r="F24" s="132"/>
      <c r="G24" s="132"/>
      <c r="H24" s="92"/>
    </row>
    <row r="25" spans="1:8" ht="25.5" x14ac:dyDescent="0.2">
      <c r="A25" s="129" t="s">
        <v>47</v>
      </c>
      <c r="B25" s="129"/>
      <c r="C25" s="138" t="s">
        <v>7</v>
      </c>
      <c r="D25" s="139" t="s">
        <v>48</v>
      </c>
      <c r="E25" s="137">
        <v>374615</v>
      </c>
      <c r="F25" s="137">
        <v>374615</v>
      </c>
      <c r="G25" s="137">
        <v>374615</v>
      </c>
      <c r="H25" s="95"/>
    </row>
    <row r="26" spans="1:8" ht="38.25" x14ac:dyDescent="0.2">
      <c r="A26" s="129"/>
      <c r="B26" s="129">
        <v>48005</v>
      </c>
      <c r="C26" s="96" t="s">
        <v>168</v>
      </c>
      <c r="D26" s="127" t="s">
        <v>109</v>
      </c>
      <c r="E26" s="140"/>
      <c r="F26" s="137"/>
      <c r="G26" s="137"/>
      <c r="H26" s="95"/>
    </row>
    <row r="27" spans="1:8" x14ac:dyDescent="0.2">
      <c r="A27" s="129"/>
      <c r="B27" s="129"/>
      <c r="C27" s="141">
        <v>3</v>
      </c>
      <c r="D27" s="127" t="s">
        <v>8</v>
      </c>
      <c r="E27" s="137">
        <f>SUM(E28+E30)</f>
        <v>374614.56</v>
      </c>
      <c r="F27" s="137">
        <f t="shared" ref="F27:G27" si="1">SUM(F28+F30)</f>
        <v>374615</v>
      </c>
      <c r="G27" s="137">
        <f t="shared" si="1"/>
        <v>374615</v>
      </c>
      <c r="H27" s="97"/>
    </row>
    <row r="28" spans="1:8" x14ac:dyDescent="0.2">
      <c r="A28" s="129"/>
      <c r="B28" s="129"/>
      <c r="C28" s="142">
        <v>32</v>
      </c>
      <c r="D28" s="143" t="s">
        <v>29</v>
      </c>
      <c r="E28" s="144">
        <v>12500</v>
      </c>
      <c r="F28" s="144">
        <v>12500</v>
      </c>
      <c r="G28" s="144">
        <v>12500</v>
      </c>
      <c r="H28" s="98"/>
    </row>
    <row r="29" spans="1:8" x14ac:dyDescent="0.2">
      <c r="A29" s="129"/>
      <c r="B29" s="129"/>
      <c r="C29" s="138">
        <v>323</v>
      </c>
      <c r="D29" s="107" t="s">
        <v>43</v>
      </c>
      <c r="E29" s="132">
        <v>12500</v>
      </c>
      <c r="F29" s="132"/>
      <c r="G29" s="132"/>
      <c r="H29" s="98"/>
    </row>
    <row r="30" spans="1:8" x14ac:dyDescent="0.2">
      <c r="A30" s="129"/>
      <c r="B30" s="129"/>
      <c r="C30" s="138">
        <v>37</v>
      </c>
      <c r="D30" s="107" t="s">
        <v>94</v>
      </c>
      <c r="E30" s="132">
        <v>362114.56</v>
      </c>
      <c r="F30" s="132">
        <v>362115</v>
      </c>
      <c r="G30" s="132">
        <v>362115</v>
      </c>
      <c r="H30" s="98"/>
    </row>
    <row r="31" spans="1:8" x14ac:dyDescent="0.2">
      <c r="A31" s="129"/>
      <c r="B31" s="129"/>
      <c r="C31" s="138">
        <v>372</v>
      </c>
      <c r="D31" s="107" t="s">
        <v>49</v>
      </c>
      <c r="E31" s="132">
        <v>362115</v>
      </c>
      <c r="F31" s="132"/>
      <c r="G31" s="132"/>
      <c r="H31" s="98"/>
    </row>
    <row r="32" spans="1:8" ht="25.5" x14ac:dyDescent="0.2">
      <c r="A32" s="129" t="s">
        <v>51</v>
      </c>
      <c r="B32" s="129"/>
      <c r="C32" s="138" t="s">
        <v>7</v>
      </c>
      <c r="D32" s="139" t="s">
        <v>169</v>
      </c>
      <c r="E32" s="137">
        <v>18000</v>
      </c>
      <c r="F32" s="137">
        <v>18000</v>
      </c>
      <c r="G32" s="137">
        <v>18000</v>
      </c>
      <c r="H32" s="92"/>
    </row>
    <row r="33" spans="1:9" ht="38.25" x14ac:dyDescent="0.2">
      <c r="A33" s="129"/>
      <c r="B33" s="129">
        <v>32300</v>
      </c>
      <c r="C33" s="99" t="s">
        <v>168</v>
      </c>
      <c r="D33" s="145" t="s">
        <v>57</v>
      </c>
      <c r="E33" s="146"/>
      <c r="F33" s="132"/>
      <c r="G33" s="132"/>
      <c r="H33" s="93"/>
    </row>
    <row r="34" spans="1:9" x14ac:dyDescent="0.2">
      <c r="A34" s="129"/>
      <c r="B34" s="129"/>
      <c r="C34" s="147">
        <v>3</v>
      </c>
      <c r="D34" s="148" t="s">
        <v>8</v>
      </c>
      <c r="E34" s="137">
        <v>18000</v>
      </c>
      <c r="F34" s="132"/>
      <c r="G34" s="132"/>
      <c r="H34" s="93"/>
    </row>
    <row r="35" spans="1:9" x14ac:dyDescent="0.2">
      <c r="A35" s="129"/>
      <c r="B35" s="129"/>
      <c r="C35" s="138">
        <v>32</v>
      </c>
      <c r="D35" s="139" t="s">
        <v>11</v>
      </c>
      <c r="E35" s="137">
        <v>18000</v>
      </c>
      <c r="F35" s="132">
        <v>18000</v>
      </c>
      <c r="G35" s="132">
        <v>18000</v>
      </c>
      <c r="H35" s="93"/>
    </row>
    <row r="36" spans="1:9" x14ac:dyDescent="0.2">
      <c r="A36" s="129"/>
      <c r="B36" s="129"/>
      <c r="C36" s="138">
        <v>322</v>
      </c>
      <c r="D36" s="107" t="s">
        <v>52</v>
      </c>
      <c r="E36" s="132">
        <v>8000</v>
      </c>
      <c r="F36" s="132"/>
      <c r="G36" s="132"/>
      <c r="H36" s="93"/>
    </row>
    <row r="37" spans="1:9" x14ac:dyDescent="0.2">
      <c r="A37" s="129"/>
      <c r="B37" s="129"/>
      <c r="C37" s="138">
        <v>323</v>
      </c>
      <c r="D37" s="107" t="s">
        <v>53</v>
      </c>
      <c r="E37" s="132">
        <v>8800</v>
      </c>
      <c r="F37" s="132"/>
      <c r="G37" s="132"/>
      <c r="H37" s="93"/>
      <c r="I37" s="100"/>
    </row>
    <row r="38" spans="1:9" x14ac:dyDescent="0.2">
      <c r="A38" s="129"/>
      <c r="B38" s="129"/>
      <c r="C38" s="138">
        <v>329</v>
      </c>
      <c r="D38" s="139" t="s">
        <v>170</v>
      </c>
      <c r="E38" s="132">
        <v>1200</v>
      </c>
      <c r="F38" s="132"/>
      <c r="G38" s="132"/>
      <c r="H38" s="92"/>
    </row>
    <row r="39" spans="1:9" ht="25.5" x14ac:dyDescent="0.2">
      <c r="A39" s="149" t="s">
        <v>127</v>
      </c>
      <c r="B39" s="84"/>
      <c r="C39" s="84" t="s">
        <v>7</v>
      </c>
      <c r="D39" s="150" t="s">
        <v>171</v>
      </c>
      <c r="E39" s="151">
        <v>8647430</v>
      </c>
      <c r="F39" s="151">
        <v>8647430</v>
      </c>
      <c r="G39" s="151">
        <v>8647430</v>
      </c>
      <c r="H39" s="95"/>
    </row>
    <row r="40" spans="1:9" ht="38.25" x14ac:dyDescent="0.2">
      <c r="A40" s="152"/>
      <c r="B40" s="153">
        <v>53082</v>
      </c>
      <c r="C40" s="101" t="s">
        <v>168</v>
      </c>
      <c r="D40" s="101" t="s">
        <v>172</v>
      </c>
      <c r="E40" s="154"/>
      <c r="F40" s="155"/>
      <c r="G40" s="155"/>
      <c r="H40" s="93"/>
    </row>
    <row r="41" spans="1:9" x14ac:dyDescent="0.2">
      <c r="A41" s="129"/>
      <c r="B41" s="129"/>
      <c r="C41" s="142">
        <v>3</v>
      </c>
      <c r="D41" s="156" t="s">
        <v>8</v>
      </c>
      <c r="E41" s="157">
        <f>SUM(E42+E46)</f>
        <v>8647430</v>
      </c>
      <c r="F41" s="158"/>
      <c r="G41" s="158"/>
      <c r="H41" s="93"/>
    </row>
    <row r="42" spans="1:9" x14ac:dyDescent="0.2">
      <c r="A42" s="129"/>
      <c r="B42" s="129"/>
      <c r="C42" s="159">
        <v>31</v>
      </c>
      <c r="D42" s="134" t="s">
        <v>9</v>
      </c>
      <c r="E42" s="135">
        <f>SUM(E43:E45)</f>
        <v>8337430</v>
      </c>
      <c r="F42" s="135">
        <v>8337430</v>
      </c>
      <c r="G42" s="135">
        <v>8337430</v>
      </c>
      <c r="H42" s="95"/>
    </row>
    <row r="43" spans="1:9" x14ac:dyDescent="0.2">
      <c r="A43" s="129"/>
      <c r="B43" s="129"/>
      <c r="C43" s="133">
        <v>311</v>
      </c>
      <c r="D43" s="107" t="s">
        <v>110</v>
      </c>
      <c r="E43" s="157">
        <v>6942000</v>
      </c>
      <c r="F43" s="137"/>
      <c r="G43" s="137"/>
      <c r="H43" s="95"/>
    </row>
    <row r="44" spans="1:9" x14ac:dyDescent="0.2">
      <c r="A44" s="129"/>
      <c r="B44" s="129"/>
      <c r="C44" s="133">
        <v>312</v>
      </c>
      <c r="D44" s="160" t="s">
        <v>16</v>
      </c>
      <c r="E44" s="157">
        <v>250000</v>
      </c>
      <c r="F44" s="137"/>
      <c r="G44" s="137"/>
      <c r="H44" s="95"/>
    </row>
    <row r="45" spans="1:9" x14ac:dyDescent="0.2">
      <c r="A45" s="129"/>
      <c r="B45" s="129"/>
      <c r="C45" s="133">
        <v>313</v>
      </c>
      <c r="D45" s="160" t="s">
        <v>10</v>
      </c>
      <c r="E45" s="157">
        <v>1145430</v>
      </c>
      <c r="F45" s="137"/>
      <c r="G45" s="137"/>
      <c r="H45" s="95"/>
    </row>
    <row r="46" spans="1:9" x14ac:dyDescent="0.2">
      <c r="A46" s="129"/>
      <c r="B46" s="129"/>
      <c r="C46" s="136">
        <v>32</v>
      </c>
      <c r="D46" s="134" t="s">
        <v>11</v>
      </c>
      <c r="E46" s="135">
        <f>SUM(E47:E48)</f>
        <v>310000</v>
      </c>
      <c r="F46" s="135">
        <v>310000</v>
      </c>
      <c r="G46" s="135">
        <v>310000</v>
      </c>
      <c r="H46" s="95"/>
    </row>
    <row r="47" spans="1:9" x14ac:dyDescent="0.2">
      <c r="A47" s="129"/>
      <c r="B47" s="129"/>
      <c r="C47" s="103">
        <v>321</v>
      </c>
      <c r="D47" s="107" t="s">
        <v>17</v>
      </c>
      <c r="E47" s="132">
        <v>281000</v>
      </c>
      <c r="F47" s="132"/>
      <c r="G47" s="132"/>
      <c r="H47" s="95"/>
    </row>
    <row r="48" spans="1:9" x14ac:dyDescent="0.2">
      <c r="A48" s="129"/>
      <c r="B48" s="129"/>
      <c r="C48" s="103">
        <v>329</v>
      </c>
      <c r="D48" s="107" t="s">
        <v>104</v>
      </c>
      <c r="E48" s="132">
        <v>29000</v>
      </c>
      <c r="F48" s="132"/>
      <c r="G48" s="132"/>
      <c r="H48" s="95"/>
    </row>
    <row r="49" spans="1:8" x14ac:dyDescent="0.2">
      <c r="A49" s="161">
        <v>2102</v>
      </c>
      <c r="B49" s="161"/>
      <c r="C49" s="123" t="s">
        <v>6</v>
      </c>
      <c r="D49" s="124" t="s">
        <v>54</v>
      </c>
      <c r="E49" s="125">
        <v>433022</v>
      </c>
      <c r="F49" s="125">
        <v>433022</v>
      </c>
      <c r="G49" s="125">
        <v>433022</v>
      </c>
      <c r="H49" s="95"/>
    </row>
    <row r="50" spans="1:8" ht="25.5" x14ac:dyDescent="0.2">
      <c r="A50" s="129" t="s">
        <v>55</v>
      </c>
      <c r="B50" s="129"/>
      <c r="C50" s="138" t="s">
        <v>7</v>
      </c>
      <c r="D50" s="139" t="s">
        <v>56</v>
      </c>
      <c r="E50" s="137">
        <v>433022</v>
      </c>
      <c r="F50" s="132">
        <v>225592</v>
      </c>
      <c r="G50" s="132">
        <v>225592</v>
      </c>
      <c r="H50" s="95"/>
    </row>
    <row r="51" spans="1:8" ht="25.5" x14ac:dyDescent="0.2">
      <c r="A51" s="129"/>
      <c r="B51" s="129">
        <v>11001</v>
      </c>
      <c r="C51" s="102" t="s">
        <v>168</v>
      </c>
      <c r="D51" s="145" t="s">
        <v>113</v>
      </c>
      <c r="E51" s="162"/>
      <c r="F51" s="132"/>
      <c r="G51" s="132"/>
      <c r="H51" s="97"/>
    </row>
    <row r="52" spans="1:8" x14ac:dyDescent="0.2">
      <c r="A52" s="129"/>
      <c r="B52" s="129"/>
      <c r="C52" s="163">
        <v>3</v>
      </c>
      <c r="D52" s="145" t="s">
        <v>8</v>
      </c>
      <c r="E52" s="137">
        <f>SUM(E53+E56)</f>
        <v>433022.44</v>
      </c>
      <c r="F52" s="132"/>
      <c r="G52" s="132"/>
      <c r="H52" s="95"/>
    </row>
    <row r="53" spans="1:8" x14ac:dyDescent="0.2">
      <c r="A53" s="129"/>
      <c r="B53" s="129"/>
      <c r="C53" s="136">
        <v>32</v>
      </c>
      <c r="D53" s="145" t="s">
        <v>29</v>
      </c>
      <c r="E53" s="164">
        <v>276137</v>
      </c>
      <c r="F53" s="132">
        <v>276137</v>
      </c>
      <c r="G53" s="132">
        <v>276137</v>
      </c>
      <c r="H53" s="95"/>
    </row>
    <row r="54" spans="1:8" x14ac:dyDescent="0.2">
      <c r="A54" s="129"/>
      <c r="B54" s="129"/>
      <c r="C54" s="136">
        <v>322</v>
      </c>
      <c r="D54" s="145" t="s">
        <v>30</v>
      </c>
      <c r="E54" s="164">
        <v>261000</v>
      </c>
      <c r="F54" s="132"/>
      <c r="G54" s="132"/>
      <c r="H54" s="95"/>
    </row>
    <row r="55" spans="1:8" x14ac:dyDescent="0.2">
      <c r="A55" s="129"/>
      <c r="B55" s="129"/>
      <c r="C55" s="136">
        <v>329</v>
      </c>
      <c r="D55" s="145" t="s">
        <v>58</v>
      </c>
      <c r="E55" s="164">
        <v>15137</v>
      </c>
      <c r="F55" s="132"/>
      <c r="G55" s="132"/>
      <c r="H55" s="95"/>
    </row>
    <row r="56" spans="1:8" ht="25.5" x14ac:dyDescent="0.2">
      <c r="A56" s="129"/>
      <c r="B56" s="129"/>
      <c r="C56" s="136">
        <v>37</v>
      </c>
      <c r="D56" s="145" t="s">
        <v>173</v>
      </c>
      <c r="E56" s="165">
        <v>156885.44</v>
      </c>
      <c r="F56" s="132">
        <v>156885</v>
      </c>
      <c r="G56" s="132">
        <v>156885</v>
      </c>
      <c r="H56" s="95"/>
    </row>
    <row r="57" spans="1:8" x14ac:dyDescent="0.2">
      <c r="A57" s="129"/>
      <c r="B57" s="129"/>
      <c r="C57" s="136">
        <v>372</v>
      </c>
      <c r="D57" s="145" t="s">
        <v>121</v>
      </c>
      <c r="E57" s="165">
        <v>156885</v>
      </c>
      <c r="F57" s="132"/>
      <c r="G57" s="132"/>
      <c r="H57" s="95"/>
    </row>
    <row r="58" spans="1:8" x14ac:dyDescent="0.2">
      <c r="A58" s="166">
        <v>2301</v>
      </c>
      <c r="B58" s="166"/>
      <c r="C58" s="167" t="s">
        <v>6</v>
      </c>
      <c r="D58" s="168" t="s">
        <v>59</v>
      </c>
      <c r="E58" s="169">
        <f>SUM(E59+E64+E73+E84+E89+E94+E98+E105+E110+E115)</f>
        <v>2166669</v>
      </c>
      <c r="F58" s="169">
        <f t="shared" ref="F58:G58" si="2">SUM(F59+F64+F73+F84+F89+F94+F98+F105+F110+F115)</f>
        <v>2166669</v>
      </c>
      <c r="G58" s="169">
        <f t="shared" si="2"/>
        <v>2105669</v>
      </c>
      <c r="H58" s="95"/>
    </row>
    <row r="59" spans="1:8" ht="25.5" x14ac:dyDescent="0.2">
      <c r="A59" s="129" t="s">
        <v>82</v>
      </c>
      <c r="B59" s="129"/>
      <c r="C59" s="138" t="s">
        <v>7</v>
      </c>
      <c r="D59" s="139" t="s">
        <v>118</v>
      </c>
      <c r="E59" s="170">
        <v>75000</v>
      </c>
      <c r="F59" s="170">
        <v>75000</v>
      </c>
      <c r="G59" s="170">
        <v>75000</v>
      </c>
      <c r="H59" s="97"/>
    </row>
    <row r="60" spans="1:8" ht="25.5" x14ac:dyDescent="0.2">
      <c r="A60" s="129"/>
      <c r="B60" s="129">
        <v>11001</v>
      </c>
      <c r="C60" s="103" t="s">
        <v>168</v>
      </c>
      <c r="D60" s="107" t="s">
        <v>117</v>
      </c>
      <c r="E60" s="170"/>
      <c r="F60" s="132"/>
      <c r="G60" s="132"/>
      <c r="H60" s="95"/>
    </row>
    <row r="61" spans="1:8" x14ac:dyDescent="0.2">
      <c r="A61" s="171"/>
      <c r="B61" s="171"/>
      <c r="C61" s="103">
        <v>3</v>
      </c>
      <c r="D61" s="107" t="s">
        <v>28</v>
      </c>
      <c r="E61" s="172">
        <v>75000</v>
      </c>
      <c r="F61" s="132"/>
      <c r="G61" s="132"/>
      <c r="H61" s="95"/>
    </row>
    <row r="62" spans="1:8" x14ac:dyDescent="0.2">
      <c r="A62" s="171"/>
      <c r="B62" s="171"/>
      <c r="C62" s="103">
        <v>32</v>
      </c>
      <c r="D62" s="145" t="s">
        <v>29</v>
      </c>
      <c r="E62" s="172">
        <v>75000</v>
      </c>
      <c r="F62" s="132">
        <v>75000</v>
      </c>
      <c r="G62" s="132">
        <v>75000</v>
      </c>
      <c r="H62" s="95"/>
    </row>
    <row r="63" spans="1:8" x14ac:dyDescent="0.2">
      <c r="A63" s="171"/>
      <c r="B63" s="171"/>
      <c r="C63" s="103">
        <v>323</v>
      </c>
      <c r="D63" s="107" t="s">
        <v>95</v>
      </c>
      <c r="E63" s="172">
        <v>75000</v>
      </c>
      <c r="F63" s="132"/>
      <c r="G63" s="132"/>
      <c r="H63" s="95"/>
    </row>
    <row r="64" spans="1:8" ht="25.5" x14ac:dyDescent="0.2">
      <c r="A64" s="129" t="s">
        <v>60</v>
      </c>
      <c r="B64" s="129"/>
      <c r="C64" s="138" t="s">
        <v>7</v>
      </c>
      <c r="D64" s="139" t="s">
        <v>32</v>
      </c>
      <c r="E64" s="173">
        <v>680000</v>
      </c>
      <c r="F64" s="173">
        <v>680000</v>
      </c>
      <c r="G64" s="173">
        <v>680000</v>
      </c>
      <c r="H64" s="95"/>
    </row>
    <row r="65" spans="1:8" x14ac:dyDescent="0.2">
      <c r="A65" s="129"/>
      <c r="B65" s="129"/>
      <c r="C65" s="138">
        <v>3</v>
      </c>
      <c r="D65" s="139" t="s">
        <v>174</v>
      </c>
      <c r="E65" s="170"/>
      <c r="F65" s="173"/>
      <c r="G65" s="173"/>
      <c r="H65" s="95"/>
    </row>
    <row r="66" spans="1:8" x14ac:dyDescent="0.2">
      <c r="A66" s="129"/>
      <c r="B66" s="129"/>
      <c r="C66" s="138">
        <v>32</v>
      </c>
      <c r="D66" s="139" t="s">
        <v>174</v>
      </c>
      <c r="E66" s="170">
        <f>SUM(E67:E72)</f>
        <v>680000</v>
      </c>
      <c r="F66" s="173">
        <v>680000</v>
      </c>
      <c r="G66" s="173">
        <v>680000</v>
      </c>
      <c r="H66" s="95"/>
    </row>
    <row r="67" spans="1:8" x14ac:dyDescent="0.2">
      <c r="A67" s="129"/>
      <c r="B67" s="129">
        <v>47300</v>
      </c>
      <c r="C67" s="103">
        <v>322</v>
      </c>
      <c r="D67" s="107" t="s">
        <v>29</v>
      </c>
      <c r="E67" s="174">
        <v>480000</v>
      </c>
      <c r="F67" s="132"/>
      <c r="G67" s="132"/>
      <c r="H67" s="95"/>
    </row>
    <row r="68" spans="1:8" x14ac:dyDescent="0.2">
      <c r="A68" s="129"/>
      <c r="B68" s="129">
        <v>55235</v>
      </c>
      <c r="C68" s="103">
        <v>322</v>
      </c>
      <c r="D68" s="107" t="s">
        <v>29</v>
      </c>
      <c r="E68" s="174">
        <v>50000</v>
      </c>
      <c r="F68" s="132"/>
      <c r="G68" s="132"/>
      <c r="H68" s="95"/>
    </row>
    <row r="69" spans="1:8" x14ac:dyDescent="0.2">
      <c r="A69" s="129"/>
      <c r="B69" s="129">
        <v>55263</v>
      </c>
      <c r="C69" s="103">
        <v>322</v>
      </c>
      <c r="D69" s="107" t="s">
        <v>29</v>
      </c>
      <c r="E69" s="174">
        <v>35000</v>
      </c>
      <c r="F69" s="132"/>
      <c r="G69" s="132"/>
      <c r="H69" s="95"/>
    </row>
    <row r="70" spans="1:8" x14ac:dyDescent="0.2">
      <c r="A70" s="129"/>
      <c r="B70" s="129">
        <v>55254</v>
      </c>
      <c r="C70" s="103">
        <v>322</v>
      </c>
      <c r="D70" s="107" t="s">
        <v>29</v>
      </c>
      <c r="E70" s="174">
        <v>5000</v>
      </c>
      <c r="F70" s="132"/>
      <c r="G70" s="132"/>
      <c r="H70" s="95"/>
    </row>
    <row r="71" spans="1:8" x14ac:dyDescent="0.2">
      <c r="A71" s="129"/>
      <c r="B71" s="129">
        <v>47300</v>
      </c>
      <c r="C71" s="103">
        <v>323</v>
      </c>
      <c r="D71" s="107" t="s">
        <v>43</v>
      </c>
      <c r="E71" s="175">
        <v>10000</v>
      </c>
      <c r="F71" s="132"/>
      <c r="G71" s="132"/>
      <c r="H71" s="95"/>
    </row>
    <row r="72" spans="1:8" x14ac:dyDescent="0.2">
      <c r="A72" s="129"/>
      <c r="B72" s="129">
        <v>47300</v>
      </c>
      <c r="C72" s="103">
        <v>329</v>
      </c>
      <c r="D72" s="107" t="s">
        <v>96</v>
      </c>
      <c r="E72" s="175">
        <v>100000</v>
      </c>
      <c r="F72" s="132"/>
      <c r="G72" s="132"/>
      <c r="H72" s="95"/>
    </row>
    <row r="73" spans="1:8" ht="25.5" x14ac:dyDescent="0.2">
      <c r="A73" s="129" t="s">
        <v>61</v>
      </c>
      <c r="B73" s="129"/>
      <c r="C73" s="138" t="s">
        <v>7</v>
      </c>
      <c r="D73" s="139" t="s">
        <v>62</v>
      </c>
      <c r="E73" s="137">
        <f>SUM(E74+E81)</f>
        <v>1121000</v>
      </c>
      <c r="F73" s="137">
        <f t="shared" ref="F73:G73" si="3">SUM(F74+F81)</f>
        <v>1121000</v>
      </c>
      <c r="G73" s="137">
        <f t="shared" si="3"/>
        <v>1121000</v>
      </c>
      <c r="H73" s="95"/>
    </row>
    <row r="74" spans="1:8" x14ac:dyDescent="0.2">
      <c r="A74" s="129"/>
      <c r="B74" s="129"/>
      <c r="C74" s="103">
        <v>31</v>
      </c>
      <c r="D74" s="107" t="s">
        <v>63</v>
      </c>
      <c r="E74" s="131">
        <f>SUM(E75:E80)</f>
        <v>1085000</v>
      </c>
      <c r="F74" s="132">
        <v>1085000</v>
      </c>
      <c r="G74" s="132">
        <v>1085000</v>
      </c>
      <c r="H74" s="95"/>
    </row>
    <row r="75" spans="1:8" x14ac:dyDescent="0.2">
      <c r="A75" s="129"/>
      <c r="B75" s="129">
        <v>55235</v>
      </c>
      <c r="C75" s="103">
        <v>311</v>
      </c>
      <c r="D75" s="107" t="s">
        <v>64</v>
      </c>
      <c r="E75" s="131">
        <v>275000</v>
      </c>
      <c r="F75" s="132"/>
      <c r="G75" s="132"/>
      <c r="H75" s="95"/>
    </row>
    <row r="76" spans="1:8" x14ac:dyDescent="0.2">
      <c r="A76" s="129"/>
      <c r="B76" s="129">
        <v>55263</v>
      </c>
      <c r="C76" s="103">
        <v>311</v>
      </c>
      <c r="D76" s="107" t="s">
        <v>64</v>
      </c>
      <c r="E76" s="132">
        <v>615000</v>
      </c>
      <c r="F76" s="132"/>
      <c r="G76" s="132"/>
      <c r="H76" s="95"/>
    </row>
    <row r="77" spans="1:8" x14ac:dyDescent="0.2">
      <c r="A77" s="129"/>
      <c r="B77" s="129">
        <v>55263</v>
      </c>
      <c r="C77" s="103">
        <v>312</v>
      </c>
      <c r="D77" s="134" t="s">
        <v>65</v>
      </c>
      <c r="E77" s="131">
        <v>34000</v>
      </c>
      <c r="F77" s="132"/>
      <c r="G77" s="132"/>
      <c r="H77" s="95"/>
    </row>
    <row r="78" spans="1:8" x14ac:dyDescent="0.2">
      <c r="A78" s="129"/>
      <c r="B78" s="129">
        <v>55235</v>
      </c>
      <c r="C78" s="103">
        <v>312</v>
      </c>
      <c r="D78" s="107" t="s">
        <v>65</v>
      </c>
      <c r="E78" s="132">
        <v>15000</v>
      </c>
      <c r="F78" s="132"/>
      <c r="G78" s="132"/>
      <c r="H78" s="95"/>
    </row>
    <row r="79" spans="1:8" x14ac:dyDescent="0.2">
      <c r="A79" s="129"/>
      <c r="B79" s="129">
        <v>55235</v>
      </c>
      <c r="C79" s="103">
        <v>313</v>
      </c>
      <c r="D79" s="134" t="s">
        <v>98</v>
      </c>
      <c r="E79" s="131">
        <v>45000</v>
      </c>
      <c r="F79" s="132"/>
      <c r="G79" s="132"/>
      <c r="H79" s="95"/>
    </row>
    <row r="80" spans="1:8" x14ac:dyDescent="0.2">
      <c r="A80" s="129"/>
      <c r="B80" s="129">
        <v>55263</v>
      </c>
      <c r="C80" s="103">
        <v>313</v>
      </c>
      <c r="D80" s="107" t="s">
        <v>66</v>
      </c>
      <c r="E80" s="132">
        <v>101000</v>
      </c>
      <c r="F80" s="132"/>
      <c r="G80" s="132"/>
      <c r="H80" s="95"/>
    </row>
    <row r="81" spans="1:8" x14ac:dyDescent="0.2">
      <c r="A81" s="129"/>
      <c r="B81" s="129"/>
      <c r="C81" s="103">
        <v>32</v>
      </c>
      <c r="D81" s="134" t="s">
        <v>29</v>
      </c>
      <c r="E81" s="131">
        <f>SUM(E82:E83)</f>
        <v>36000</v>
      </c>
      <c r="F81" s="132">
        <v>36000</v>
      </c>
      <c r="G81" s="132">
        <v>36000</v>
      </c>
      <c r="H81" s="95"/>
    </row>
    <row r="82" spans="1:8" x14ac:dyDescent="0.2">
      <c r="A82" s="129"/>
      <c r="B82" s="129">
        <v>55263</v>
      </c>
      <c r="C82" s="103">
        <v>321</v>
      </c>
      <c r="D82" s="134" t="s">
        <v>99</v>
      </c>
      <c r="E82" s="131">
        <v>26000</v>
      </c>
      <c r="F82" s="132"/>
      <c r="G82" s="132"/>
      <c r="H82" s="95"/>
    </row>
    <row r="83" spans="1:8" x14ac:dyDescent="0.2">
      <c r="A83" s="129"/>
      <c r="B83" s="129">
        <v>55235</v>
      </c>
      <c r="C83" s="103">
        <v>321</v>
      </c>
      <c r="D83" s="107" t="s">
        <v>99</v>
      </c>
      <c r="E83" s="132">
        <v>10000</v>
      </c>
      <c r="F83" s="132"/>
      <c r="G83" s="132"/>
      <c r="H83" s="95"/>
    </row>
    <row r="84" spans="1:8" ht="25.5" x14ac:dyDescent="0.2">
      <c r="A84" s="129" t="s">
        <v>68</v>
      </c>
      <c r="B84" s="129"/>
      <c r="C84" s="138" t="s">
        <v>7</v>
      </c>
      <c r="D84" s="139" t="s">
        <v>69</v>
      </c>
      <c r="E84" s="137">
        <v>11000</v>
      </c>
      <c r="F84" s="137">
        <v>11000</v>
      </c>
      <c r="G84" s="137">
        <v>0</v>
      </c>
      <c r="H84" s="95"/>
    </row>
    <row r="85" spans="1:8" x14ac:dyDescent="0.2">
      <c r="A85" s="129"/>
      <c r="B85" s="129">
        <v>55263</v>
      </c>
      <c r="C85" s="103" t="s">
        <v>115</v>
      </c>
      <c r="D85" s="130" t="s">
        <v>97</v>
      </c>
      <c r="E85" s="176"/>
      <c r="F85" s="132"/>
      <c r="G85" s="132"/>
      <c r="H85" s="95"/>
    </row>
    <row r="86" spans="1:8" x14ac:dyDescent="0.2">
      <c r="A86" s="129"/>
      <c r="B86" s="129"/>
      <c r="C86" s="103">
        <v>3</v>
      </c>
      <c r="D86" s="139" t="s">
        <v>29</v>
      </c>
      <c r="E86" s="176">
        <v>11000</v>
      </c>
      <c r="F86" s="132">
        <v>11000</v>
      </c>
      <c r="G86" s="132">
        <v>0</v>
      </c>
      <c r="H86" s="95"/>
    </row>
    <row r="87" spans="1:8" x14ac:dyDescent="0.2">
      <c r="A87" s="129"/>
      <c r="B87" s="129"/>
      <c r="C87" s="103">
        <v>32</v>
      </c>
      <c r="D87" s="107" t="s">
        <v>29</v>
      </c>
      <c r="E87" s="132">
        <v>11000</v>
      </c>
      <c r="F87" s="132"/>
      <c r="G87" s="132"/>
      <c r="H87" s="95"/>
    </row>
    <row r="88" spans="1:8" x14ac:dyDescent="0.2">
      <c r="A88" s="129"/>
      <c r="B88" s="129"/>
      <c r="C88" s="142">
        <v>321</v>
      </c>
      <c r="D88" s="130" t="s">
        <v>67</v>
      </c>
      <c r="E88" s="132">
        <v>11000</v>
      </c>
      <c r="F88" s="132"/>
      <c r="G88" s="107"/>
      <c r="H88" s="95"/>
    </row>
    <row r="89" spans="1:8" ht="25.5" x14ac:dyDescent="0.2">
      <c r="A89" s="129" t="s">
        <v>70</v>
      </c>
      <c r="B89" s="129"/>
      <c r="C89" s="139" t="s">
        <v>7</v>
      </c>
      <c r="D89" s="139" t="s">
        <v>122</v>
      </c>
      <c r="E89" s="137">
        <v>200000</v>
      </c>
      <c r="F89" s="137">
        <v>200000</v>
      </c>
      <c r="G89" s="137">
        <v>150000</v>
      </c>
      <c r="H89" s="95"/>
    </row>
    <row r="90" spans="1:8" x14ac:dyDescent="0.2">
      <c r="A90" s="129"/>
      <c r="B90" s="129"/>
      <c r="C90" s="107">
        <v>53082</v>
      </c>
      <c r="D90" s="139" t="s">
        <v>123</v>
      </c>
      <c r="E90" s="107"/>
      <c r="F90" s="132"/>
      <c r="G90" s="107"/>
      <c r="H90" s="95"/>
    </row>
    <row r="91" spans="1:8" x14ac:dyDescent="0.2">
      <c r="A91" s="129"/>
      <c r="B91" s="129"/>
      <c r="C91" s="107">
        <v>4</v>
      </c>
      <c r="D91" s="177" t="s">
        <v>31</v>
      </c>
      <c r="E91" s="132">
        <v>200000</v>
      </c>
      <c r="F91" s="132"/>
      <c r="G91" s="107"/>
      <c r="H91" s="95"/>
    </row>
    <row r="92" spans="1:8" x14ac:dyDescent="0.2">
      <c r="A92" s="129"/>
      <c r="B92" s="129"/>
      <c r="C92" s="107">
        <v>42</v>
      </c>
      <c r="D92" s="139" t="s">
        <v>77</v>
      </c>
      <c r="E92" s="132">
        <v>200000</v>
      </c>
      <c r="F92" s="132">
        <v>200000</v>
      </c>
      <c r="G92" s="132">
        <v>150000</v>
      </c>
      <c r="H92" s="95"/>
    </row>
    <row r="93" spans="1:8" x14ac:dyDescent="0.2">
      <c r="A93" s="129"/>
      <c r="B93" s="129"/>
      <c r="C93" s="139">
        <v>424</v>
      </c>
      <c r="D93" s="107" t="s">
        <v>124</v>
      </c>
      <c r="E93" s="132">
        <v>200000</v>
      </c>
      <c r="F93" s="107"/>
      <c r="G93" s="107"/>
      <c r="H93" s="95"/>
    </row>
    <row r="94" spans="1:8" ht="25.5" x14ac:dyDescent="0.2">
      <c r="A94" s="129" t="s">
        <v>71</v>
      </c>
      <c r="B94" s="129"/>
      <c r="C94" s="139" t="s">
        <v>7</v>
      </c>
      <c r="D94" s="139" t="s">
        <v>72</v>
      </c>
      <c r="E94" s="137">
        <v>10000</v>
      </c>
      <c r="F94" s="137">
        <v>10000</v>
      </c>
      <c r="G94" s="137">
        <v>10000</v>
      </c>
      <c r="H94" s="95"/>
    </row>
    <row r="95" spans="1:8" x14ac:dyDescent="0.2">
      <c r="A95" s="129"/>
      <c r="B95" s="129">
        <v>47300</v>
      </c>
      <c r="C95" s="139" t="s">
        <v>115</v>
      </c>
      <c r="D95" s="139" t="s">
        <v>86</v>
      </c>
      <c r="E95" s="137"/>
      <c r="F95" s="132"/>
      <c r="G95" s="132"/>
      <c r="H95" s="95"/>
    </row>
    <row r="96" spans="1:8" x14ac:dyDescent="0.2">
      <c r="A96" s="129"/>
      <c r="B96" s="129"/>
      <c r="C96" s="107">
        <v>32</v>
      </c>
      <c r="D96" s="107" t="s">
        <v>29</v>
      </c>
      <c r="E96" s="132">
        <v>10000</v>
      </c>
      <c r="F96" s="132">
        <v>10000</v>
      </c>
      <c r="G96" s="132">
        <v>10000</v>
      </c>
      <c r="H96" s="95"/>
    </row>
    <row r="97" spans="1:8" x14ac:dyDescent="0.2">
      <c r="A97" s="129"/>
      <c r="B97" s="129"/>
      <c r="C97" s="107">
        <v>329</v>
      </c>
      <c r="D97" s="107" t="s">
        <v>100</v>
      </c>
      <c r="E97" s="132">
        <v>10000</v>
      </c>
      <c r="F97" s="132"/>
      <c r="G97" s="132"/>
      <c r="H97" s="95"/>
    </row>
    <row r="98" spans="1:8" ht="25.5" x14ac:dyDescent="0.2">
      <c r="A98" s="107" t="s">
        <v>73</v>
      </c>
      <c r="B98" s="107"/>
      <c r="C98" s="139" t="s">
        <v>7</v>
      </c>
      <c r="D98" s="139" t="s">
        <v>74</v>
      </c>
      <c r="E98" s="137">
        <v>2000</v>
      </c>
      <c r="F98" s="137">
        <v>2000</v>
      </c>
      <c r="G98" s="137">
        <v>2000</v>
      </c>
      <c r="H98" s="95"/>
    </row>
    <row r="99" spans="1:8" ht="25.5" x14ac:dyDescent="0.2">
      <c r="A99" s="107"/>
      <c r="B99" s="107">
        <v>53080</v>
      </c>
      <c r="C99" s="178" t="s">
        <v>115</v>
      </c>
      <c r="D99" s="178" t="s">
        <v>88</v>
      </c>
      <c r="E99" s="179"/>
      <c r="F99" s="137"/>
      <c r="G99" s="137"/>
      <c r="H99" s="95"/>
    </row>
    <row r="100" spans="1:8" x14ac:dyDescent="0.2">
      <c r="A100" s="107"/>
      <c r="B100" s="107"/>
      <c r="C100" s="107">
        <v>3</v>
      </c>
      <c r="D100" s="178" t="s">
        <v>28</v>
      </c>
      <c r="E100" s="132">
        <v>2000</v>
      </c>
      <c r="F100" s="137"/>
      <c r="G100" s="137"/>
      <c r="H100" s="95"/>
    </row>
    <row r="101" spans="1:8" x14ac:dyDescent="0.2">
      <c r="A101" s="107"/>
      <c r="B101" s="107"/>
      <c r="C101" s="178">
        <v>32</v>
      </c>
      <c r="D101" s="180" t="s">
        <v>29</v>
      </c>
      <c r="E101" s="131">
        <f>SUM(E102:E104)</f>
        <v>2000</v>
      </c>
      <c r="F101" s="164">
        <v>2000</v>
      </c>
      <c r="G101" s="164">
        <v>2000</v>
      </c>
      <c r="H101" s="95"/>
    </row>
    <row r="102" spans="1:8" x14ac:dyDescent="0.2">
      <c r="A102" s="107"/>
      <c r="B102" s="107"/>
      <c r="C102" s="178">
        <v>321</v>
      </c>
      <c r="D102" s="178" t="s">
        <v>75</v>
      </c>
      <c r="E102" s="132">
        <v>400</v>
      </c>
      <c r="F102" s="137"/>
      <c r="G102" s="137"/>
      <c r="H102" s="95"/>
    </row>
    <row r="103" spans="1:8" x14ac:dyDescent="0.2">
      <c r="A103" s="107"/>
      <c r="B103" s="107"/>
      <c r="C103" s="178">
        <v>322</v>
      </c>
      <c r="D103" s="178" t="s">
        <v>30</v>
      </c>
      <c r="E103" s="131">
        <v>700</v>
      </c>
      <c r="F103" s="137"/>
      <c r="G103" s="137"/>
      <c r="H103" s="95"/>
    </row>
    <row r="104" spans="1:8" x14ac:dyDescent="0.2">
      <c r="A104" s="107"/>
      <c r="B104" s="107"/>
      <c r="C104" s="178">
        <v>329</v>
      </c>
      <c r="D104" s="178" t="s">
        <v>111</v>
      </c>
      <c r="E104" s="131">
        <v>900</v>
      </c>
      <c r="F104" s="137"/>
      <c r="G104" s="137"/>
      <c r="H104" s="95"/>
    </row>
    <row r="105" spans="1:8" ht="51" x14ac:dyDescent="0.2">
      <c r="A105" s="107" t="s">
        <v>90</v>
      </c>
      <c r="B105" s="107"/>
      <c r="C105" s="139" t="s">
        <v>91</v>
      </c>
      <c r="D105" s="181"/>
      <c r="E105" s="137">
        <v>7000</v>
      </c>
      <c r="F105" s="137">
        <v>7000</v>
      </c>
      <c r="G105" s="137">
        <v>7000</v>
      </c>
      <c r="H105" s="95"/>
    </row>
    <row r="106" spans="1:8" x14ac:dyDescent="0.2">
      <c r="A106" s="107"/>
      <c r="B106" s="107">
        <v>11001</v>
      </c>
      <c r="C106" s="178" t="s">
        <v>115</v>
      </c>
      <c r="D106" s="178" t="s">
        <v>117</v>
      </c>
      <c r="E106" s="179"/>
      <c r="F106" s="137"/>
      <c r="G106" s="137"/>
      <c r="H106" s="98"/>
    </row>
    <row r="107" spans="1:8" x14ac:dyDescent="0.2">
      <c r="A107" s="107"/>
      <c r="B107" s="107"/>
      <c r="C107" s="178">
        <v>32</v>
      </c>
      <c r="D107" s="178" t="s">
        <v>29</v>
      </c>
      <c r="E107" s="131">
        <v>7000</v>
      </c>
      <c r="F107" s="137">
        <v>7000</v>
      </c>
      <c r="G107" s="137">
        <v>7000</v>
      </c>
      <c r="H107" s="98"/>
    </row>
    <row r="108" spans="1:8" x14ac:dyDescent="0.2">
      <c r="A108" s="107"/>
      <c r="B108" s="107"/>
      <c r="C108" s="178">
        <v>322</v>
      </c>
      <c r="D108" s="178" t="s">
        <v>30</v>
      </c>
      <c r="E108" s="131">
        <v>4000</v>
      </c>
      <c r="F108" s="137"/>
      <c r="G108" s="137"/>
      <c r="H108" s="98"/>
    </row>
    <row r="109" spans="1:8" x14ac:dyDescent="0.2">
      <c r="A109" s="107"/>
      <c r="B109" s="107"/>
      <c r="C109" s="178">
        <v>329</v>
      </c>
      <c r="D109" s="178" t="s">
        <v>100</v>
      </c>
      <c r="E109" s="131">
        <v>3000</v>
      </c>
      <c r="F109" s="137"/>
      <c r="G109" s="137"/>
      <c r="H109" s="98"/>
    </row>
    <row r="110" spans="1:8" ht="25.5" x14ac:dyDescent="0.2">
      <c r="A110" s="107" t="s">
        <v>128</v>
      </c>
      <c r="B110" s="107"/>
      <c r="C110" s="139" t="s">
        <v>7</v>
      </c>
      <c r="D110" s="139" t="s">
        <v>175</v>
      </c>
      <c r="E110" s="164">
        <v>15169</v>
      </c>
      <c r="F110" s="137">
        <v>15169</v>
      </c>
      <c r="G110" s="137">
        <v>15169</v>
      </c>
      <c r="H110" s="98"/>
    </row>
    <row r="111" spans="1:8" ht="25.5" x14ac:dyDescent="0.2">
      <c r="A111" s="107"/>
      <c r="B111" s="107">
        <v>63000</v>
      </c>
      <c r="C111" s="107" t="s">
        <v>168</v>
      </c>
      <c r="D111" s="107" t="s">
        <v>176</v>
      </c>
      <c r="E111" s="164"/>
      <c r="F111" s="137"/>
      <c r="G111" s="137"/>
      <c r="H111" s="98"/>
    </row>
    <row r="112" spans="1:8" x14ac:dyDescent="0.2">
      <c r="A112" s="107"/>
      <c r="B112" s="107"/>
      <c r="C112" s="139">
        <v>3</v>
      </c>
      <c r="D112" s="139" t="s">
        <v>8</v>
      </c>
      <c r="E112" s="131">
        <v>15169</v>
      </c>
      <c r="F112" s="137"/>
      <c r="G112" s="137"/>
      <c r="H112" s="98"/>
    </row>
    <row r="113" spans="1:8" x14ac:dyDescent="0.2">
      <c r="A113" s="107"/>
      <c r="B113" s="107"/>
      <c r="C113" s="139">
        <v>32</v>
      </c>
      <c r="D113" s="107" t="s">
        <v>174</v>
      </c>
      <c r="E113" s="131">
        <v>15169</v>
      </c>
      <c r="F113" s="137">
        <v>15169</v>
      </c>
      <c r="G113" s="137">
        <v>15169</v>
      </c>
      <c r="H113" s="98"/>
    </row>
    <row r="114" spans="1:8" x14ac:dyDescent="0.2">
      <c r="A114" s="107"/>
      <c r="B114" s="107"/>
      <c r="C114" s="139">
        <v>322</v>
      </c>
      <c r="D114" s="107" t="s">
        <v>177</v>
      </c>
      <c r="E114" s="131">
        <v>15169</v>
      </c>
      <c r="F114" s="137"/>
      <c r="G114" s="137"/>
      <c r="H114" s="98"/>
    </row>
    <row r="115" spans="1:8" ht="25.5" x14ac:dyDescent="0.2">
      <c r="A115" s="107" t="s">
        <v>101</v>
      </c>
      <c r="B115" s="107"/>
      <c r="C115" s="139" t="s">
        <v>7</v>
      </c>
      <c r="D115" s="139" t="s">
        <v>102</v>
      </c>
      <c r="E115" s="137">
        <v>45500</v>
      </c>
      <c r="F115" s="137">
        <v>45500</v>
      </c>
      <c r="G115" s="137">
        <v>45500</v>
      </c>
      <c r="H115" s="98"/>
    </row>
    <row r="116" spans="1:8" ht="25.5" x14ac:dyDescent="0.2">
      <c r="A116" s="107"/>
      <c r="B116" s="107">
        <v>53060</v>
      </c>
      <c r="C116" s="107" t="s">
        <v>168</v>
      </c>
      <c r="D116" s="107" t="s">
        <v>112</v>
      </c>
      <c r="E116" s="137"/>
      <c r="F116" s="137"/>
      <c r="G116" s="137"/>
      <c r="H116" s="91"/>
    </row>
    <row r="117" spans="1:8" x14ac:dyDescent="0.2">
      <c r="A117" s="107"/>
      <c r="B117" s="107"/>
      <c r="C117" s="107">
        <v>3</v>
      </c>
      <c r="D117" s="107" t="s">
        <v>28</v>
      </c>
      <c r="E117" s="132">
        <v>45500</v>
      </c>
      <c r="F117" s="137"/>
      <c r="G117" s="137"/>
      <c r="H117" s="91"/>
    </row>
    <row r="118" spans="1:8" x14ac:dyDescent="0.2">
      <c r="A118" s="107"/>
      <c r="B118" s="107"/>
      <c r="C118" s="107">
        <v>32</v>
      </c>
      <c r="D118" s="107" t="s">
        <v>29</v>
      </c>
      <c r="E118" s="132">
        <v>45500</v>
      </c>
      <c r="F118" s="137">
        <v>45500</v>
      </c>
      <c r="G118" s="137">
        <v>45500</v>
      </c>
      <c r="H118" s="92"/>
    </row>
    <row r="119" spans="1:8" x14ac:dyDescent="0.2">
      <c r="A119" s="107"/>
      <c r="B119" s="107"/>
      <c r="C119" s="107">
        <v>322</v>
      </c>
      <c r="D119" s="107" t="s">
        <v>30</v>
      </c>
      <c r="E119" s="132">
        <v>45500</v>
      </c>
      <c r="F119" s="137"/>
      <c r="G119" s="137"/>
      <c r="H119" s="93"/>
    </row>
    <row r="120" spans="1:8" x14ac:dyDescent="0.2">
      <c r="A120" s="182">
        <v>2302</v>
      </c>
      <c r="B120" s="182"/>
      <c r="C120" s="124" t="s">
        <v>178</v>
      </c>
      <c r="D120" s="124" t="s">
        <v>179</v>
      </c>
      <c r="E120" s="183">
        <v>2000</v>
      </c>
      <c r="F120" s="184">
        <v>2000</v>
      </c>
      <c r="G120" s="184">
        <v>2000</v>
      </c>
      <c r="H120" s="95"/>
    </row>
    <row r="121" spans="1:8" ht="25.5" x14ac:dyDescent="0.2">
      <c r="A121" s="107" t="s">
        <v>125</v>
      </c>
      <c r="B121" s="107"/>
      <c r="C121" s="139" t="s">
        <v>7</v>
      </c>
      <c r="D121" s="139" t="s">
        <v>126</v>
      </c>
      <c r="E121" s="164">
        <v>2000</v>
      </c>
      <c r="F121" s="137">
        <v>2000</v>
      </c>
      <c r="G121" s="137">
        <v>2000</v>
      </c>
      <c r="H121" s="93"/>
    </row>
    <row r="122" spans="1:8" x14ac:dyDescent="0.2">
      <c r="A122" s="107"/>
      <c r="B122" s="107">
        <v>53060</v>
      </c>
      <c r="C122" s="178" t="s">
        <v>115</v>
      </c>
      <c r="D122" s="178" t="s">
        <v>112</v>
      </c>
      <c r="E122" s="164"/>
      <c r="F122" s="137"/>
      <c r="G122" s="137"/>
      <c r="H122" s="95"/>
    </row>
    <row r="123" spans="1:8" x14ac:dyDescent="0.2">
      <c r="A123" s="107"/>
      <c r="B123" s="107"/>
      <c r="C123" s="178">
        <v>3</v>
      </c>
      <c r="D123" s="178" t="s">
        <v>28</v>
      </c>
      <c r="E123" s="164">
        <v>2000</v>
      </c>
      <c r="F123" s="137"/>
      <c r="G123" s="137"/>
      <c r="H123" s="95"/>
    </row>
    <row r="124" spans="1:8" x14ac:dyDescent="0.2">
      <c r="A124" s="107"/>
      <c r="B124" s="107"/>
      <c r="C124" s="178">
        <v>32</v>
      </c>
      <c r="D124" s="178" t="s">
        <v>29</v>
      </c>
      <c r="E124" s="164">
        <v>2000</v>
      </c>
      <c r="F124" s="137">
        <v>2000</v>
      </c>
      <c r="G124" s="137">
        <v>2000</v>
      </c>
      <c r="H124" s="95"/>
    </row>
    <row r="125" spans="1:8" x14ac:dyDescent="0.2">
      <c r="A125" s="107"/>
      <c r="B125" s="107"/>
      <c r="C125" s="178">
        <v>322</v>
      </c>
      <c r="D125" s="178" t="s">
        <v>30</v>
      </c>
      <c r="E125" s="164">
        <v>2000</v>
      </c>
      <c r="F125" s="137"/>
      <c r="G125" s="137"/>
      <c r="H125" s="95"/>
    </row>
    <row r="126" spans="1:8" x14ac:dyDescent="0.2">
      <c r="A126" s="168">
        <v>2405</v>
      </c>
      <c r="B126" s="168"/>
      <c r="C126" s="124" t="s">
        <v>178</v>
      </c>
      <c r="D126" s="124" t="s">
        <v>180</v>
      </c>
      <c r="E126" s="125">
        <v>19000</v>
      </c>
      <c r="F126" s="125">
        <v>19000</v>
      </c>
      <c r="G126" s="125">
        <v>19000</v>
      </c>
      <c r="H126" s="95"/>
    </row>
    <row r="127" spans="1:8" ht="25.5" x14ac:dyDescent="0.2">
      <c r="A127" s="107" t="s">
        <v>78</v>
      </c>
      <c r="B127" s="107"/>
      <c r="C127" s="139" t="s">
        <v>7</v>
      </c>
      <c r="D127" s="139" t="s">
        <v>76</v>
      </c>
      <c r="E127" s="137">
        <v>10000</v>
      </c>
      <c r="F127" s="137"/>
      <c r="G127" s="185"/>
      <c r="H127" s="95"/>
    </row>
    <row r="128" spans="1:8" x14ac:dyDescent="0.2">
      <c r="A128" s="107"/>
      <c r="B128" s="107">
        <v>32300</v>
      </c>
      <c r="C128" s="178" t="s">
        <v>115</v>
      </c>
      <c r="D128" s="178" t="s">
        <v>116</v>
      </c>
      <c r="E128" s="164"/>
      <c r="F128" s="137"/>
      <c r="G128" s="186"/>
      <c r="H128" s="95"/>
    </row>
    <row r="129" spans="1:8" x14ac:dyDescent="0.2">
      <c r="A129" s="107"/>
      <c r="B129" s="107"/>
      <c r="C129" s="178">
        <v>4</v>
      </c>
      <c r="D129" s="178" t="s">
        <v>31</v>
      </c>
      <c r="E129" s="131">
        <v>10000</v>
      </c>
      <c r="F129" s="137"/>
      <c r="G129" s="137"/>
      <c r="H129" s="95"/>
    </row>
    <row r="130" spans="1:8" x14ac:dyDescent="0.2">
      <c r="A130" s="107"/>
      <c r="B130" s="107"/>
      <c r="C130" s="178">
        <v>42</v>
      </c>
      <c r="D130" s="178" t="s">
        <v>77</v>
      </c>
      <c r="E130" s="131">
        <v>10000</v>
      </c>
      <c r="F130" s="137">
        <v>10000</v>
      </c>
      <c r="G130" s="137">
        <v>10000</v>
      </c>
      <c r="H130" s="95"/>
    </row>
    <row r="131" spans="1:8" x14ac:dyDescent="0.2">
      <c r="A131" s="107"/>
      <c r="B131" s="107"/>
      <c r="C131" s="178">
        <v>422</v>
      </c>
      <c r="D131" s="178" t="s">
        <v>119</v>
      </c>
      <c r="E131" s="131">
        <v>10000</v>
      </c>
      <c r="F131" s="137"/>
      <c r="G131" s="137"/>
      <c r="H131" s="95"/>
    </row>
    <row r="132" spans="1:8" ht="25.5" x14ac:dyDescent="0.2">
      <c r="A132" s="107" t="s">
        <v>79</v>
      </c>
      <c r="B132" s="107"/>
      <c r="C132" s="139" t="s">
        <v>7</v>
      </c>
      <c r="D132" s="139" t="s">
        <v>80</v>
      </c>
      <c r="E132" s="137">
        <v>9000</v>
      </c>
      <c r="F132" s="137">
        <v>10000</v>
      </c>
      <c r="G132" s="137">
        <v>10000</v>
      </c>
      <c r="H132" s="95"/>
    </row>
    <row r="133" spans="1:8" x14ac:dyDescent="0.2">
      <c r="A133" s="107"/>
      <c r="B133" s="107">
        <v>32300</v>
      </c>
      <c r="C133" s="178" t="s">
        <v>115</v>
      </c>
      <c r="D133" s="178" t="s">
        <v>89</v>
      </c>
      <c r="E133" s="137"/>
      <c r="F133" s="137"/>
      <c r="G133" s="137"/>
      <c r="H133" s="95"/>
    </row>
    <row r="134" spans="1:8" x14ac:dyDescent="0.2">
      <c r="A134" s="107"/>
      <c r="B134" s="107"/>
      <c r="C134" s="178">
        <v>4</v>
      </c>
      <c r="D134" s="178" t="s">
        <v>31</v>
      </c>
      <c r="E134" s="137">
        <v>3000</v>
      </c>
      <c r="F134" s="137"/>
      <c r="G134" s="137"/>
      <c r="H134" s="95"/>
    </row>
    <row r="135" spans="1:8" x14ac:dyDescent="0.2">
      <c r="A135" s="107"/>
      <c r="B135" s="107"/>
      <c r="C135" s="178">
        <v>42</v>
      </c>
      <c r="D135" s="178" t="s">
        <v>103</v>
      </c>
      <c r="E135" s="137">
        <v>3000</v>
      </c>
      <c r="F135" s="137">
        <v>3000</v>
      </c>
      <c r="G135" s="137">
        <v>3000</v>
      </c>
      <c r="H135" s="95"/>
    </row>
    <row r="136" spans="1:8" x14ac:dyDescent="0.2">
      <c r="A136" s="107"/>
      <c r="B136" s="107"/>
      <c r="C136" s="178">
        <v>424</v>
      </c>
      <c r="D136" s="178" t="s">
        <v>81</v>
      </c>
      <c r="E136" s="137">
        <v>3000</v>
      </c>
      <c r="F136" s="137"/>
      <c r="G136" s="137"/>
      <c r="H136" s="92"/>
    </row>
    <row r="137" spans="1:8" x14ac:dyDescent="0.2">
      <c r="A137" s="107"/>
      <c r="B137" s="107">
        <v>53082</v>
      </c>
      <c r="C137" s="178" t="s">
        <v>115</v>
      </c>
      <c r="D137" s="178" t="s">
        <v>120</v>
      </c>
      <c r="E137" s="137"/>
      <c r="F137" s="137"/>
      <c r="G137" s="137"/>
      <c r="H137" s="92"/>
    </row>
    <row r="138" spans="1:8" x14ac:dyDescent="0.2">
      <c r="A138" s="107"/>
      <c r="B138" s="107"/>
      <c r="C138" s="178">
        <v>4</v>
      </c>
      <c r="D138" s="178" t="s">
        <v>31</v>
      </c>
      <c r="E138" s="137">
        <v>4000</v>
      </c>
      <c r="F138" s="137"/>
      <c r="G138" s="137"/>
      <c r="H138" s="93"/>
    </row>
    <row r="139" spans="1:8" x14ac:dyDescent="0.2">
      <c r="A139" s="107"/>
      <c r="B139" s="107"/>
      <c r="C139" s="178">
        <v>42</v>
      </c>
      <c r="D139" s="178" t="s">
        <v>114</v>
      </c>
      <c r="E139" s="137">
        <v>4000</v>
      </c>
      <c r="F139" s="137">
        <v>4000</v>
      </c>
      <c r="G139" s="137">
        <v>4000</v>
      </c>
      <c r="H139" s="93"/>
    </row>
    <row r="140" spans="1:8" x14ac:dyDescent="0.2">
      <c r="A140" s="107"/>
      <c r="B140" s="107"/>
      <c r="C140" s="178">
        <v>424</v>
      </c>
      <c r="D140" s="178" t="s">
        <v>81</v>
      </c>
      <c r="E140" s="137">
        <v>4000</v>
      </c>
      <c r="F140" s="137"/>
      <c r="G140" s="137"/>
      <c r="H140" s="93"/>
    </row>
    <row r="141" spans="1:8" x14ac:dyDescent="0.2">
      <c r="A141" s="89"/>
      <c r="B141" s="89"/>
      <c r="C141" s="104"/>
      <c r="D141" s="104"/>
      <c r="E141" s="90"/>
      <c r="F141" s="90"/>
      <c r="G141" s="90"/>
      <c r="H141" s="93"/>
    </row>
    <row r="142" spans="1:8" x14ac:dyDescent="0.2">
      <c r="A142" s="89"/>
      <c r="B142" s="89">
        <v>62300</v>
      </c>
      <c r="C142" s="104" t="s">
        <v>115</v>
      </c>
      <c r="D142" s="104" t="s">
        <v>87</v>
      </c>
      <c r="E142" s="90"/>
      <c r="F142" s="90"/>
      <c r="G142" s="90"/>
      <c r="H142" s="93"/>
    </row>
    <row r="143" spans="1:8" x14ac:dyDescent="0.2">
      <c r="A143" s="89"/>
      <c r="B143" s="89"/>
      <c r="C143" s="106">
        <v>4</v>
      </c>
      <c r="D143" s="104" t="s">
        <v>31</v>
      </c>
      <c r="E143" s="90">
        <v>2000</v>
      </c>
      <c r="F143" s="105"/>
      <c r="G143" s="105"/>
      <c r="H143" s="93"/>
    </row>
    <row r="144" spans="1:8" x14ac:dyDescent="0.2">
      <c r="A144" s="89"/>
      <c r="B144" s="89"/>
      <c r="C144" s="104">
        <v>42</v>
      </c>
      <c r="D144" s="104" t="s">
        <v>31</v>
      </c>
      <c r="E144" s="90">
        <v>2000</v>
      </c>
      <c r="F144" s="90">
        <v>2000</v>
      </c>
      <c r="G144" s="90">
        <v>2000</v>
      </c>
      <c r="H144" s="93"/>
    </row>
    <row r="145" spans="1:8" x14ac:dyDescent="0.2">
      <c r="A145" s="89"/>
      <c r="B145" s="89"/>
      <c r="C145" s="104">
        <v>424</v>
      </c>
      <c r="D145" s="104" t="s">
        <v>81</v>
      </c>
      <c r="E145" s="90">
        <v>2000</v>
      </c>
      <c r="F145" s="90">
        <v>0</v>
      </c>
      <c r="G145" s="90"/>
      <c r="H145" s="93"/>
    </row>
    <row r="146" spans="1:8" x14ac:dyDescent="0.2">
      <c r="A146" s="108">
        <v>9059</v>
      </c>
      <c r="B146" s="108"/>
      <c r="C146" s="108" t="s">
        <v>105</v>
      </c>
      <c r="D146" s="110" t="s">
        <v>181</v>
      </c>
      <c r="E146" s="109">
        <v>234000</v>
      </c>
      <c r="F146" s="109">
        <v>234000</v>
      </c>
      <c r="G146" s="109">
        <v>234000</v>
      </c>
      <c r="H146" s="93"/>
    </row>
    <row r="147" spans="1:8" x14ac:dyDescent="0.2">
      <c r="A147" s="89" t="s">
        <v>106</v>
      </c>
      <c r="B147" s="89"/>
      <c r="C147" s="94" t="s">
        <v>7</v>
      </c>
      <c r="D147" s="94" t="s">
        <v>182</v>
      </c>
      <c r="E147" s="90">
        <v>234000</v>
      </c>
      <c r="F147" s="90">
        <v>0</v>
      </c>
      <c r="G147" s="90">
        <v>0</v>
      </c>
      <c r="H147" s="111"/>
    </row>
    <row r="148" spans="1:8" x14ac:dyDescent="0.2">
      <c r="A148" s="89"/>
      <c r="B148" s="89">
        <v>51100</v>
      </c>
      <c r="C148" s="89" t="s">
        <v>115</v>
      </c>
      <c r="D148" s="94" t="s">
        <v>107</v>
      </c>
      <c r="E148" s="90"/>
      <c r="F148" s="90"/>
      <c r="G148" s="90"/>
      <c r="H148" s="93"/>
    </row>
    <row r="149" spans="1:8" x14ac:dyDescent="0.2">
      <c r="A149" s="89"/>
      <c r="B149" s="89"/>
      <c r="C149" s="89">
        <v>3</v>
      </c>
      <c r="D149" s="94" t="s">
        <v>28</v>
      </c>
      <c r="E149" s="90">
        <v>234000</v>
      </c>
      <c r="F149" s="90"/>
      <c r="G149" s="90"/>
      <c r="H149" s="93"/>
    </row>
    <row r="150" spans="1:8" x14ac:dyDescent="0.2">
      <c r="A150" s="89"/>
      <c r="B150" s="89"/>
      <c r="C150" s="89">
        <v>31</v>
      </c>
      <c r="D150" s="94" t="s">
        <v>63</v>
      </c>
      <c r="E150" s="90">
        <v>226000</v>
      </c>
      <c r="F150" s="90">
        <v>226000</v>
      </c>
      <c r="G150" s="90">
        <v>226000</v>
      </c>
      <c r="H150" s="93"/>
    </row>
    <row r="151" spans="1:8" x14ac:dyDescent="0.2">
      <c r="A151" s="89"/>
      <c r="B151" s="89"/>
      <c r="C151" s="89">
        <v>311</v>
      </c>
      <c r="D151" s="94" t="s">
        <v>108</v>
      </c>
      <c r="E151" s="90">
        <v>212000</v>
      </c>
      <c r="F151" s="90"/>
      <c r="G151" s="90"/>
      <c r="H151" s="93"/>
    </row>
    <row r="152" spans="1:8" x14ac:dyDescent="0.2">
      <c r="A152" s="89"/>
      <c r="B152" s="89"/>
      <c r="C152" s="89">
        <v>312</v>
      </c>
      <c r="D152" s="94" t="s">
        <v>65</v>
      </c>
      <c r="E152" s="90">
        <v>14000</v>
      </c>
      <c r="F152" s="90"/>
      <c r="G152" s="90"/>
      <c r="H152" s="93"/>
    </row>
    <row r="153" spans="1:8" x14ac:dyDescent="0.2">
      <c r="A153" s="89"/>
      <c r="B153" s="89"/>
      <c r="C153" s="89">
        <v>32</v>
      </c>
      <c r="D153" s="94" t="s">
        <v>29</v>
      </c>
      <c r="E153" s="90">
        <v>8000</v>
      </c>
      <c r="F153" s="90">
        <v>8000</v>
      </c>
      <c r="G153" s="90">
        <v>8000</v>
      </c>
      <c r="H153" s="93"/>
    </row>
    <row r="154" spans="1:8" x14ac:dyDescent="0.2">
      <c r="A154" s="89"/>
      <c r="B154" s="89"/>
      <c r="C154" s="89">
        <v>321</v>
      </c>
      <c r="D154" s="94" t="s">
        <v>75</v>
      </c>
      <c r="E154" s="90">
        <v>8000</v>
      </c>
      <c r="F154" s="90"/>
      <c r="G154" s="90"/>
      <c r="H154" s="93"/>
    </row>
    <row r="155" spans="1:8" x14ac:dyDescent="0.2">
      <c r="A155" s="89"/>
      <c r="B155" s="89"/>
      <c r="C155" s="89"/>
      <c r="D155" s="94"/>
      <c r="E155" s="90"/>
      <c r="F155" s="90"/>
      <c r="G155" s="90"/>
      <c r="H155" s="93"/>
    </row>
    <row r="156" spans="1:8" x14ac:dyDescent="0.2">
      <c r="A156" s="89"/>
      <c r="B156" s="89"/>
      <c r="C156" s="112"/>
      <c r="D156" s="94" t="s">
        <v>21</v>
      </c>
      <c r="E156" s="90">
        <f>SUM(E146+E126+E120+E58+E49+E15)</f>
        <v>12284640</v>
      </c>
      <c r="F156" s="90">
        <f t="shared" ref="F156:G156" si="4">SUM(F146+F126+F120+F58+F49+F15)</f>
        <v>12284640</v>
      </c>
      <c r="G156" s="90">
        <f t="shared" si="4"/>
        <v>12223640</v>
      </c>
      <c r="H156" s="93"/>
    </row>
    <row r="157" spans="1:8" x14ac:dyDescent="0.2">
      <c r="A157" s="89"/>
      <c r="B157" s="89"/>
      <c r="C157" s="89"/>
      <c r="D157" s="89"/>
      <c r="E157" s="113"/>
      <c r="F157" s="113"/>
      <c r="G157" s="113"/>
      <c r="H157" s="93"/>
    </row>
    <row r="158" spans="1:8" ht="12.75" customHeight="1" x14ac:dyDescent="0.2">
      <c r="A158" s="114" t="s">
        <v>164</v>
      </c>
      <c r="B158" s="114"/>
      <c r="C158" s="114"/>
      <c r="D158" s="114"/>
      <c r="E158" s="115" t="s">
        <v>139</v>
      </c>
      <c r="F158" s="116"/>
      <c r="G158" s="117"/>
      <c r="H158" s="93"/>
    </row>
    <row r="159" spans="1:8" ht="18" customHeight="1" x14ac:dyDescent="0.2">
      <c r="A159" s="118"/>
      <c r="B159" s="118"/>
      <c r="C159" s="118"/>
      <c r="D159" s="118"/>
      <c r="E159" s="119" t="s">
        <v>149</v>
      </c>
      <c r="F159" s="120"/>
      <c r="G159" s="121"/>
      <c r="H159" s="93"/>
    </row>
  </sheetData>
  <mergeCells count="5">
    <mergeCell ref="A158:D159"/>
    <mergeCell ref="A9:C9"/>
    <mergeCell ref="A10:B10"/>
    <mergeCell ref="A8:G8"/>
    <mergeCell ref="A12:G12"/>
  </mergeCells>
  <phoneticPr fontId="0" type="noConversion"/>
  <pageMargins left="0.74803149606299213" right="0.74803149606299213" top="0.19685039370078741" bottom="0.19685039370078741" header="0.51181102362204722" footer="0.51181102362204722"/>
  <pageSetup paperSize="9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>
      <selection activeCell="H13" sqref="H1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" t="s">
        <v>22</v>
      </c>
      <c r="C1" s="2"/>
      <c r="D1" s="7"/>
      <c r="E1" s="7"/>
    </row>
    <row r="2" spans="2:5" x14ac:dyDescent="0.2">
      <c r="B2" s="1" t="s">
        <v>23</v>
      </c>
      <c r="C2" s="2"/>
      <c r="D2" s="7"/>
      <c r="E2" s="7"/>
    </row>
    <row r="3" spans="2:5" x14ac:dyDescent="0.2">
      <c r="B3" s="3"/>
      <c r="C3" s="3"/>
      <c r="D3" s="8"/>
      <c r="E3" s="8"/>
    </row>
    <row r="4" spans="2:5" ht="38.25" x14ac:dyDescent="0.2">
      <c r="B4" s="4" t="s">
        <v>24</v>
      </c>
      <c r="C4" s="3"/>
      <c r="D4" s="8"/>
      <c r="E4" s="8"/>
    </row>
    <row r="5" spans="2:5" x14ac:dyDescent="0.2">
      <c r="B5" s="3"/>
      <c r="C5" s="3"/>
      <c r="D5" s="8"/>
      <c r="E5" s="8"/>
    </row>
    <row r="6" spans="2:5" x14ac:dyDescent="0.2">
      <c r="B6" s="1" t="s">
        <v>25</v>
      </c>
      <c r="C6" s="2"/>
      <c r="D6" s="7"/>
      <c r="E6" s="9" t="s">
        <v>26</v>
      </c>
    </row>
    <row r="7" spans="2:5" ht="13.5" thickBot="1" x14ac:dyDescent="0.25">
      <c r="B7" s="3"/>
      <c r="C7" s="3"/>
      <c r="D7" s="8"/>
      <c r="E7" s="8"/>
    </row>
    <row r="8" spans="2:5" ht="39" thickBot="1" x14ac:dyDescent="0.25">
      <c r="B8" s="5" t="s">
        <v>27</v>
      </c>
      <c r="C8" s="6"/>
      <c r="D8" s="10"/>
      <c r="E8" s="11">
        <v>4</v>
      </c>
    </row>
    <row r="9" spans="2:5" x14ac:dyDescent="0.2">
      <c r="B9" s="3"/>
      <c r="C9" s="3"/>
      <c r="D9" s="8"/>
      <c r="E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</vt:lpstr>
      <vt:lpstr>RASHODI</vt:lpstr>
      <vt:lpstr>Izvještaj o kompatibilnosti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OŠ dr. Mate Demarina</cp:lastModifiedBy>
  <cp:lastPrinted>2020-12-21T17:31:42Z</cp:lastPrinted>
  <dcterms:created xsi:type="dcterms:W3CDTF">2012-03-15T13:22:16Z</dcterms:created>
  <dcterms:modified xsi:type="dcterms:W3CDTF">2020-12-21T17:43:13Z</dcterms:modified>
</cp:coreProperties>
</file>